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ei\Downloads\"/>
    </mc:Choice>
  </mc:AlternateContent>
  <bookViews>
    <workbookView xWindow="0" yWindow="0" windowWidth="23040" windowHeight="9192" activeTab="5"/>
  </bookViews>
  <sheets>
    <sheet name="Требования" sheetId="9" r:id="rId1"/>
    <sheet name="17 фев 2015" sheetId="1" state="hidden" r:id="rId2"/>
    <sheet name="Подготовка 2015" sheetId="2" state="hidden" r:id="rId3"/>
    <sheet name="16 фев 2016" sheetId="3" state="hidden" r:id="rId4"/>
    <sheet name="20.10-15.12.16" sheetId="6" state="hidden" r:id="rId5"/>
    <sheet name="14 января 2017" sheetId="8" r:id="rId6"/>
    <sheet name="Лист2" sheetId="10" r:id="rId7"/>
    <sheet name="Лист4" sheetId="11" r:id="rId8"/>
  </sheets>
  <definedNames>
    <definedName name="_xlnm._FilterDatabase" localSheetId="5" hidden="1">'14 января 2017'!$A$3:$AR$86</definedName>
    <definedName name="_xlnm._FilterDatabase" localSheetId="1" hidden="1">'17 фев 2015'!$B$1:$B$21</definedName>
    <definedName name="_xlnm._FilterDatabase" localSheetId="4" hidden="1">'20.10-15.12.16'!$A$3:$B$3</definedName>
    <definedName name="_xlnm._FilterDatabase" localSheetId="6" hidden="1">'14 января 2017'!$A$3:$C$3</definedName>
    <definedName name="_xlnm._FilterDatabase" localSheetId="7" hidden="1">Лист4!$A$1:$C$1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86" i="8" l="1"/>
  <c r="AJ86" i="8" s="1"/>
  <c r="AI85" i="8"/>
  <c r="AJ85" i="8" s="1"/>
  <c r="AI84" i="8"/>
  <c r="AJ84" i="8" s="1"/>
  <c r="AI83" i="8"/>
  <c r="AJ83" i="8" s="1"/>
  <c r="AI82" i="8"/>
  <c r="AJ82" i="8" s="1"/>
  <c r="AI81" i="8"/>
  <c r="AJ81" i="8" s="1"/>
  <c r="AI80" i="8"/>
  <c r="AJ80" i="8" s="1"/>
  <c r="AI79" i="8"/>
  <c r="AJ79" i="8" s="1"/>
  <c r="AI78" i="8"/>
  <c r="AJ78" i="8" s="1"/>
  <c r="AI77" i="8"/>
  <c r="AJ77" i="8" s="1"/>
  <c r="AI76" i="8"/>
  <c r="AJ76" i="8" s="1"/>
  <c r="AI75" i="8"/>
  <c r="AJ75" i="8" s="1"/>
  <c r="AI74" i="8"/>
  <c r="AJ74" i="8" s="1"/>
  <c r="AI73" i="8"/>
  <c r="AJ73" i="8" s="1"/>
  <c r="AI72" i="8"/>
  <c r="AJ72" i="8" s="1"/>
  <c r="AI71" i="8"/>
  <c r="AJ71" i="8" s="1"/>
  <c r="AI70" i="8"/>
  <c r="AJ70" i="8" s="1"/>
  <c r="AI69" i="8"/>
  <c r="AJ69" i="8" s="1"/>
  <c r="AI68" i="8"/>
  <c r="AJ68" i="8" s="1"/>
  <c r="AI67" i="8"/>
  <c r="AJ67" i="8" s="1"/>
  <c r="AI66" i="8"/>
  <c r="AJ66" i="8" s="1"/>
  <c r="AI65" i="8"/>
  <c r="AJ65" i="8" s="1"/>
  <c r="AI64" i="8"/>
  <c r="AJ64" i="8" s="1"/>
  <c r="AI63" i="8"/>
  <c r="AJ63" i="8" s="1"/>
  <c r="AI62" i="8"/>
  <c r="AJ62" i="8" s="1"/>
  <c r="AI61" i="8"/>
  <c r="AJ61" i="8" s="1"/>
  <c r="AI60" i="8"/>
  <c r="AJ60" i="8" s="1"/>
  <c r="AI51" i="8" l="1"/>
  <c r="AJ51" i="8" s="1"/>
  <c r="AI11" i="8"/>
  <c r="AJ11" i="8" s="1"/>
  <c r="AI21" i="8"/>
  <c r="AJ21" i="8" s="1"/>
  <c r="AI45" i="8"/>
  <c r="AJ45" i="8" s="1"/>
  <c r="AI10" i="8"/>
  <c r="AJ10" i="8" s="1"/>
  <c r="AI58" i="8"/>
  <c r="AJ58" i="8" s="1"/>
  <c r="AI5" i="8"/>
  <c r="AJ5" i="8" s="1"/>
  <c r="AI6" i="8"/>
  <c r="AJ6" i="8" s="1"/>
  <c r="AI12" i="8"/>
  <c r="AJ12" i="8" s="1"/>
  <c r="AI13" i="8"/>
  <c r="AJ13" i="8" s="1"/>
  <c r="AI7" i="8"/>
  <c r="AJ7" i="8" s="1"/>
  <c r="AI8" i="8"/>
  <c r="AJ8" i="8" s="1"/>
  <c r="AI9" i="8"/>
  <c r="AJ9" i="8" s="1"/>
  <c r="AI14" i="8"/>
  <c r="AJ14" i="8" s="1"/>
  <c r="AI15" i="8"/>
  <c r="AJ15" i="8" s="1"/>
  <c r="AI16" i="8"/>
  <c r="AJ16" i="8" s="1"/>
  <c r="AI17" i="8"/>
  <c r="AJ17" i="8" s="1"/>
  <c r="AI22" i="8"/>
  <c r="AJ22" i="8" s="1"/>
  <c r="AI18" i="8"/>
  <c r="AJ18" i="8" s="1"/>
  <c r="AI23" i="8"/>
  <c r="AJ23" i="8" s="1"/>
  <c r="AI19" i="8"/>
  <c r="AJ19" i="8" s="1"/>
  <c r="AI24" i="8"/>
  <c r="AJ24" i="8" s="1"/>
  <c r="AI25" i="8"/>
  <c r="AJ25" i="8" s="1"/>
  <c r="AI26" i="8"/>
  <c r="AJ26" i="8" s="1"/>
  <c r="AI27" i="8"/>
  <c r="AJ27" i="8" s="1"/>
  <c r="AI20" i="8"/>
  <c r="AJ20" i="8" s="1"/>
  <c r="AI37" i="8"/>
  <c r="AJ37" i="8" s="1"/>
  <c r="AI38" i="8"/>
  <c r="AJ38" i="8" s="1"/>
  <c r="AI28" i="8"/>
  <c r="AJ28" i="8" s="1"/>
  <c r="AI29" i="8"/>
  <c r="AJ29" i="8" s="1"/>
  <c r="AI39" i="8"/>
  <c r="AJ39" i="8" s="1"/>
  <c r="AI30" i="8"/>
  <c r="AJ30" i="8" s="1"/>
  <c r="AI31" i="8"/>
  <c r="AJ31" i="8" s="1"/>
  <c r="AI32" i="8"/>
  <c r="AJ32" i="8" s="1"/>
  <c r="AI33" i="8"/>
  <c r="AJ33" i="8" s="1"/>
  <c r="AI34" i="8"/>
  <c r="AJ34" i="8" s="1"/>
  <c r="AI35" i="8"/>
  <c r="AJ35" i="8" s="1"/>
  <c r="AI40" i="8"/>
  <c r="AJ40" i="8" s="1"/>
  <c r="AI36" i="8"/>
  <c r="AJ36" i="8" s="1"/>
  <c r="AI41" i="8"/>
  <c r="AJ41" i="8" s="1"/>
  <c r="AI42" i="8"/>
  <c r="AJ42" i="8" s="1"/>
  <c r="AI43" i="8"/>
  <c r="AJ43" i="8" s="1"/>
  <c r="AI44" i="8"/>
  <c r="AJ44" i="8" s="1"/>
  <c r="AI46" i="8"/>
  <c r="AJ46" i="8" s="1"/>
  <c r="AI52" i="8"/>
  <c r="AJ52" i="8" s="1"/>
  <c r="AI47" i="8"/>
  <c r="AJ47" i="8" s="1"/>
  <c r="AI48" i="8"/>
  <c r="AJ48" i="8" s="1"/>
  <c r="AI53" i="8"/>
  <c r="AJ53" i="8" s="1"/>
  <c r="AI49" i="8"/>
  <c r="AJ49" i="8" s="1"/>
  <c r="AI54" i="8"/>
  <c r="AJ54" i="8" s="1"/>
  <c r="AI55" i="8"/>
  <c r="AJ55" i="8" s="1"/>
  <c r="AI56" i="8"/>
  <c r="AJ56" i="8" s="1"/>
  <c r="AI50" i="8"/>
  <c r="AJ50" i="8" s="1"/>
  <c r="AI57" i="8"/>
  <c r="AJ57" i="8" s="1"/>
  <c r="AI59" i="8"/>
  <c r="AJ59" i="8"/>
  <c r="AI4" i="8"/>
  <c r="AJ4" i="8" s="1"/>
  <c r="AQ12" i="3"/>
  <c r="AR12" i="3"/>
  <c r="AQ2" i="3"/>
  <c r="AR2" i="3"/>
  <c r="AQ3" i="3"/>
  <c r="AR3" i="3"/>
  <c r="AQ4" i="3"/>
  <c r="AR4" i="3"/>
  <c r="AQ5" i="3"/>
  <c r="AR5" i="3"/>
  <c r="AQ6" i="3"/>
  <c r="AR6" i="3"/>
  <c r="AQ7" i="3"/>
  <c r="AR7" i="3"/>
  <c r="AQ8" i="3"/>
  <c r="AR8" i="3"/>
  <c r="AQ9" i="3"/>
  <c r="AR9" i="3"/>
  <c r="AQ10" i="3"/>
  <c r="AR10" i="3"/>
  <c r="AQ11" i="3"/>
  <c r="AR11" i="3"/>
  <c r="AQ13" i="3"/>
  <c r="AR13" i="3"/>
  <c r="AQ14" i="3"/>
  <c r="AR14" i="3"/>
  <c r="AQ15" i="3"/>
  <c r="AR15" i="3"/>
  <c r="AQ16" i="3"/>
  <c r="AR16" i="3"/>
  <c r="AQ17" i="3"/>
  <c r="AR17" i="3"/>
  <c r="AQ18" i="3"/>
  <c r="AR18" i="3"/>
  <c r="AQ19" i="3"/>
  <c r="AR19" i="3"/>
  <c r="AQ20" i="3"/>
  <c r="AR20" i="3"/>
  <c r="AQ21" i="3"/>
  <c r="AR21" i="3"/>
  <c r="AQ22" i="3"/>
  <c r="AR22" i="3"/>
  <c r="AQ23" i="3"/>
  <c r="AR23" i="3"/>
  <c r="AQ24" i="3"/>
  <c r="AR24" i="3"/>
  <c r="AQ25" i="3"/>
  <c r="AR25" i="3"/>
  <c r="AQ26" i="3"/>
  <c r="AR26" i="3"/>
  <c r="AQ27" i="3"/>
  <c r="AR27" i="3"/>
  <c r="AQ29" i="3"/>
  <c r="AR29" i="3"/>
  <c r="AQ28" i="3"/>
  <c r="AR28" i="3"/>
  <c r="AQ30" i="3"/>
  <c r="AR30" i="3"/>
  <c r="AQ31" i="3"/>
  <c r="AR31" i="3"/>
  <c r="AQ32" i="3"/>
  <c r="AR32" i="3"/>
  <c r="AQ33" i="3"/>
  <c r="AR33" i="3"/>
  <c r="AQ34" i="3"/>
  <c r="AR34" i="3"/>
  <c r="AQ35" i="3"/>
  <c r="AR35" i="3"/>
  <c r="AQ36" i="3"/>
  <c r="AR36" i="3"/>
  <c r="AQ37" i="3"/>
  <c r="AR37" i="3"/>
  <c r="AE18" i="1"/>
  <c r="AE19" i="1"/>
  <c r="AE20" i="1"/>
  <c r="AE17" i="1"/>
  <c r="AE14" i="1"/>
  <c r="AE15" i="1"/>
  <c r="AE16" i="1"/>
  <c r="AE13" i="1"/>
  <c r="AE9" i="1"/>
  <c r="AE10" i="1"/>
  <c r="AE11" i="1"/>
  <c r="AE12" i="1"/>
  <c r="AE8" i="1"/>
  <c r="AE7" i="1"/>
  <c r="AE6" i="1"/>
  <c r="AE3" i="1"/>
  <c r="AE4" i="1"/>
  <c r="AE5" i="1"/>
  <c r="AE2" i="1"/>
  <c r="AD4" i="1"/>
  <c r="AD18" i="1"/>
  <c r="AD19" i="1"/>
  <c r="AD20" i="1"/>
  <c r="AD13" i="1"/>
  <c r="AD14" i="1"/>
  <c r="AD15" i="1"/>
  <c r="AD16" i="1"/>
  <c r="AD8" i="1"/>
  <c r="AD9" i="1"/>
  <c r="AD10" i="1"/>
  <c r="AD11" i="1"/>
  <c r="AD12" i="1"/>
  <c r="AD6" i="1"/>
  <c r="AD7" i="1"/>
  <c r="AD2" i="1"/>
  <c r="AD3" i="1"/>
  <c r="AD5" i="1"/>
  <c r="AD17" i="1"/>
</calcChain>
</file>

<file path=xl/sharedStrings.xml><?xml version="1.0" encoding="utf-8"?>
<sst xmlns="http://schemas.openxmlformats.org/spreadsheetml/2006/main" count="1303" uniqueCount="383">
  <si>
    <t>Фамилия</t>
  </si>
  <si>
    <t>Аржевитин Ваня</t>
  </si>
  <si>
    <t>Дударкова Аня</t>
  </si>
  <si>
    <t>Ивашкевич Виталий</t>
  </si>
  <si>
    <t>Ивашкевич Настя</t>
  </si>
  <si>
    <t>Логвенков Юра</t>
  </si>
  <si>
    <t>Макеева Маша</t>
  </si>
  <si>
    <t>Михаленя Дима</t>
  </si>
  <si>
    <t>Мячков Сергей</t>
  </si>
  <si>
    <t>Петрутик Илья</t>
  </si>
  <si>
    <t>Потапчук Никита</t>
  </si>
  <si>
    <t>Хмелевская Даша</t>
  </si>
  <si>
    <t>Янович Аня</t>
  </si>
  <si>
    <t>Можар Антон</t>
  </si>
  <si>
    <t>Володько Алексей</t>
  </si>
  <si>
    <t>Ковалева Ксения</t>
  </si>
  <si>
    <t>Тарлецкий Никита</t>
  </si>
  <si>
    <t>Гып</t>
  </si>
  <si>
    <t>Гришин Данила</t>
  </si>
  <si>
    <t>ЧД 1</t>
  </si>
  <si>
    <t>Чд 2</t>
  </si>
  <si>
    <t>ДГ 1</t>
  </si>
  <si>
    <t>ДГ2</t>
  </si>
  <si>
    <t>ДС 1</t>
  </si>
  <si>
    <t>ВХ 1</t>
  </si>
  <si>
    <t>ДС 2</t>
  </si>
  <si>
    <t>ВХ 2</t>
  </si>
  <si>
    <t>ЮГ 1</t>
  </si>
  <si>
    <t>ЮГ 2</t>
  </si>
  <si>
    <t xml:space="preserve">ДГ 2 </t>
  </si>
  <si>
    <t>Панченко Кирил</t>
  </si>
  <si>
    <t>ТГ 2</t>
  </si>
  <si>
    <t>ХР 1</t>
  </si>
  <si>
    <t>ХР 2</t>
  </si>
  <si>
    <t xml:space="preserve"> ЧМ 1</t>
  </si>
  <si>
    <t>ЧМ 2</t>
  </si>
  <si>
    <t>Отжим.</t>
  </si>
  <si>
    <t>Юп Пр</t>
  </si>
  <si>
    <t>Юп Лев</t>
  </si>
  <si>
    <t>Чумок</t>
  </si>
  <si>
    <t>Сонкаль</t>
  </si>
  <si>
    <t>Юп Чаги</t>
  </si>
  <si>
    <t xml:space="preserve">Итого </t>
  </si>
  <si>
    <t>Реком. Гып</t>
  </si>
  <si>
    <t>Возр</t>
  </si>
  <si>
    <t>Шп</t>
  </si>
  <si>
    <t>Теор</t>
  </si>
  <si>
    <t>ТГ 1</t>
  </si>
  <si>
    <t>Мальчевский Володя</t>
  </si>
  <si>
    <t>Ср</t>
  </si>
  <si>
    <t>1 дан</t>
  </si>
  <si>
    <t>7(6)</t>
  </si>
  <si>
    <t>5(4)</t>
  </si>
  <si>
    <t>3(2)</t>
  </si>
  <si>
    <t>5 ноября</t>
  </si>
  <si>
    <t>7 ноября</t>
  </si>
  <si>
    <t>19 ноября</t>
  </si>
  <si>
    <t>21 ноября</t>
  </si>
  <si>
    <t>3 декабря</t>
  </si>
  <si>
    <t>5 декабря</t>
  </si>
  <si>
    <t>17 декабря</t>
  </si>
  <si>
    <t>19 декабря</t>
  </si>
  <si>
    <t>14 января</t>
  </si>
  <si>
    <t>16 января</t>
  </si>
  <si>
    <t>28 января</t>
  </si>
  <si>
    <t>30 января</t>
  </si>
  <si>
    <t>11 февраля</t>
  </si>
  <si>
    <t>13 февраля</t>
  </si>
  <si>
    <t>8 гып</t>
  </si>
  <si>
    <t>10 гып</t>
  </si>
  <si>
    <t>2 гып</t>
  </si>
  <si>
    <t>1 гып</t>
  </si>
  <si>
    <t>Чен Джи</t>
  </si>
  <si>
    <t>Дан Гун</t>
  </si>
  <si>
    <t>До Сан</t>
  </si>
  <si>
    <t>Ван Хье</t>
  </si>
  <si>
    <t>Юль Гок</t>
  </si>
  <si>
    <t>Те Ге</t>
  </si>
  <si>
    <t>Хва Ранг</t>
  </si>
  <si>
    <t>Тренер</t>
  </si>
  <si>
    <t>Леонид</t>
  </si>
  <si>
    <t>Кван Ге</t>
  </si>
  <si>
    <t>Алексей</t>
  </si>
  <si>
    <t>10 и по назначению</t>
  </si>
  <si>
    <t>Анна</t>
  </si>
  <si>
    <t>8  гып</t>
  </si>
  <si>
    <t>7-2 гып</t>
  </si>
  <si>
    <t>Даг Гун</t>
  </si>
  <si>
    <t>8 и 1 гып</t>
  </si>
  <si>
    <t>По Ун</t>
  </si>
  <si>
    <t>Ге Бек</t>
  </si>
  <si>
    <t>Джин Гун</t>
  </si>
  <si>
    <t>4-2 гып</t>
  </si>
  <si>
    <t>3- 2 гып</t>
  </si>
  <si>
    <t>7-5 гып</t>
  </si>
  <si>
    <t>4-1 гып</t>
  </si>
  <si>
    <t>6-5 гып</t>
  </si>
  <si>
    <t>Дан гун</t>
  </si>
  <si>
    <t>8-7  гып</t>
  </si>
  <si>
    <t>3-2 гып</t>
  </si>
  <si>
    <t>Дата</t>
  </si>
  <si>
    <t>День недели</t>
  </si>
  <si>
    <t>Четверг</t>
  </si>
  <si>
    <t>Суббота</t>
  </si>
  <si>
    <t>3- 1 гып</t>
  </si>
  <si>
    <t>Время младшей группы</t>
  </si>
  <si>
    <t>Время средней группы</t>
  </si>
  <si>
    <t>Время старшей группы</t>
  </si>
  <si>
    <t>Уровень спортсмена, Гып</t>
  </si>
  <si>
    <t>График подготовки по тылям</t>
  </si>
  <si>
    <t>8-7 гып</t>
  </si>
  <si>
    <t>5-4 гып</t>
  </si>
  <si>
    <t>8 -6  гып</t>
  </si>
  <si>
    <t>6-4 гып</t>
  </si>
  <si>
    <t>Чунг Му</t>
  </si>
  <si>
    <t>7-6 гып</t>
  </si>
  <si>
    <t>7-5, 1 гып</t>
  </si>
  <si>
    <t>5-1 гып</t>
  </si>
  <si>
    <t>2-1 гып</t>
  </si>
  <si>
    <t>Сакович Настя</t>
  </si>
  <si>
    <t>Сакович Артём</t>
  </si>
  <si>
    <t>Лобарев Артём</t>
  </si>
  <si>
    <t>Лобарева Настя</t>
  </si>
  <si>
    <t>Мячков Игорь</t>
  </si>
  <si>
    <t>Дмитриев Юрий</t>
  </si>
  <si>
    <t>Бондарев Дмитрий</t>
  </si>
  <si>
    <t>Далидович Илья</t>
  </si>
  <si>
    <t>Майсиевич Никита</t>
  </si>
  <si>
    <t>Петрив Денис</t>
  </si>
  <si>
    <t>Сунец Федор</t>
  </si>
  <si>
    <t>Альхименко Дмитрий</t>
  </si>
  <si>
    <t>Околотович Никита</t>
  </si>
  <si>
    <t>Буржинский Глеб</t>
  </si>
  <si>
    <t>Козловский Дмитрий</t>
  </si>
  <si>
    <t>Сиразитдинов Артем</t>
  </si>
  <si>
    <t>Ярошевич Рома</t>
  </si>
  <si>
    <t>Штейнгарт Даниил</t>
  </si>
  <si>
    <t>Жарин Тимофей</t>
  </si>
  <si>
    <t>Куксар Яна</t>
  </si>
  <si>
    <t>Якубовский Кирилл</t>
  </si>
  <si>
    <t>Шевчик Максим</t>
  </si>
  <si>
    <t>ЧД 3</t>
  </si>
  <si>
    <t>ЧД 4</t>
  </si>
  <si>
    <t>ДГ 3</t>
  </si>
  <si>
    <t>ДГ 4</t>
  </si>
  <si>
    <t>ДС 3</t>
  </si>
  <si>
    <t>ДС 4</t>
  </si>
  <si>
    <t>ВХ 3</t>
  </si>
  <si>
    <t>ВХ 4</t>
  </si>
  <si>
    <t>ЮГ 3</t>
  </si>
  <si>
    <t>ЮГ 4</t>
  </si>
  <si>
    <t>ТГ 3</t>
  </si>
  <si>
    <t>ТГ 4</t>
  </si>
  <si>
    <t>ХР 3</t>
  </si>
  <si>
    <t>ХР 4</t>
  </si>
  <si>
    <t>Мах Лев</t>
  </si>
  <si>
    <t>Ср 2015</t>
  </si>
  <si>
    <t>Прыжки*</t>
  </si>
  <si>
    <t>Шп***</t>
  </si>
  <si>
    <t>Отжим.**</t>
  </si>
  <si>
    <t>Мах Пр****</t>
  </si>
  <si>
    <t>Юп Пр*****</t>
  </si>
  <si>
    <t>Возраст/Гып</t>
  </si>
  <si>
    <t>3-1</t>
  </si>
  <si>
    <t>0т 6 до 13</t>
  </si>
  <si>
    <t>Высота</t>
  </si>
  <si>
    <t>Фикс</t>
  </si>
  <si>
    <t>все возраста</t>
  </si>
  <si>
    <t>2 сек</t>
  </si>
  <si>
    <t>Воробей Дмитрий</t>
  </si>
  <si>
    <t>с 18 до 19</t>
  </si>
  <si>
    <t>с 19 до 20</t>
  </si>
  <si>
    <t>с 20 до 21</t>
  </si>
  <si>
    <t>Альхименко Дмитрий Андреевич</t>
  </si>
  <si>
    <t>Бондарев Дмитрий В.</t>
  </si>
  <si>
    <t>Буржинский Глеб Андреевич</t>
  </si>
  <si>
    <t>Володько Алексей Анатольевич</t>
  </si>
  <si>
    <t>Далидович Илья Дмитриевич</t>
  </si>
  <si>
    <t>Демьяненко Даниил Сергеевич</t>
  </si>
  <si>
    <t>Дмитриев Юрий Витальевич</t>
  </si>
  <si>
    <t>Дрозд Илья Александрович</t>
  </si>
  <si>
    <t>Дударкова Анна Дмитриевна</t>
  </si>
  <si>
    <t>Жарин Тимофей Андреевич</t>
  </si>
  <si>
    <t>Ивашкевич Анастасия Сергеевны</t>
  </si>
  <si>
    <t>Ковалева Ксения Викторовна</t>
  </si>
  <si>
    <t>Козловский Дмитрий Андреевич</t>
  </si>
  <si>
    <t>Куксар Яна Александровна</t>
  </si>
  <si>
    <t>Курьян Екатерина Валерьевна</t>
  </si>
  <si>
    <t>Лобарев Артемий Витальевич</t>
  </si>
  <si>
    <t>Лобарева Анастасия Витальевна</t>
  </si>
  <si>
    <t>Майсиевич Никита Юрьевич</t>
  </si>
  <si>
    <t>Макеева Мария Александровна</t>
  </si>
  <si>
    <t>Михаленя Дмитрий Александрович</t>
  </si>
  <si>
    <t>Мячков Игорь Дмитриеевич</t>
  </si>
  <si>
    <t>Наскович Александра Андреевна</t>
  </si>
  <si>
    <t>Околотович Никита Олегович</t>
  </si>
  <si>
    <t>Петриктик Илья Андреевич</t>
  </si>
  <si>
    <t>Потапчук Никита Сергеевич</t>
  </si>
  <si>
    <t>Сакович Анастасия Сергеевна</t>
  </si>
  <si>
    <t>Сакович Артем Александрович</t>
  </si>
  <si>
    <t>Сиразетдинов Артём Александрович</t>
  </si>
  <si>
    <t>Сунец Федор Андреевич</t>
  </si>
  <si>
    <t>Тарлецкий Никита Андреевич</t>
  </si>
  <si>
    <t>Цыбульская Анастасия Андреевна</t>
  </si>
  <si>
    <t>Якубовский Кирилл Артемович</t>
  </si>
  <si>
    <t>Янович Анна Витальевна</t>
  </si>
  <si>
    <t>Яцкевич Даниил Дмитриевич</t>
  </si>
  <si>
    <t>Новый 1</t>
  </si>
  <si>
    <t>Новый 2</t>
  </si>
  <si>
    <t>20 октября (малый зал)</t>
  </si>
  <si>
    <t>22 октября (большой зал)</t>
  </si>
  <si>
    <t>3 ноября (малый зал)</t>
  </si>
  <si>
    <t>5 ноября (большой зал)</t>
  </si>
  <si>
    <t>17 ноября (малый зал)</t>
  </si>
  <si>
    <t>19 ноября (большой зал)</t>
  </si>
  <si>
    <t>1 декабря (малый зал)</t>
  </si>
  <si>
    <t>3 декабря (большой зал)</t>
  </si>
  <si>
    <t>15 декабря (малый зал)</t>
  </si>
  <si>
    <t>17 декабря (большой зал)</t>
  </si>
  <si>
    <t>Панченко Кирилл</t>
  </si>
  <si>
    <t xml:space="preserve">Рачковский Алексей </t>
  </si>
  <si>
    <t xml:space="preserve">Чен Джи Леонид    </t>
  </si>
  <si>
    <t xml:space="preserve">Чен Джи Алексей   </t>
  </si>
  <si>
    <t>Кван Ге Алексей</t>
  </si>
  <si>
    <t xml:space="preserve">Чен Джи Леонид   </t>
  </si>
  <si>
    <t xml:space="preserve">Чен Джи Аня    </t>
  </si>
  <si>
    <t>Дан Гун Алексей</t>
  </si>
  <si>
    <t>Чен Джи Аня</t>
  </si>
  <si>
    <t>Гэ Бек Алексей</t>
  </si>
  <si>
    <t>Ю Син Леонид</t>
  </si>
  <si>
    <t xml:space="preserve">Чен джи Леонид </t>
  </si>
  <si>
    <t>До Сан Алексей</t>
  </si>
  <si>
    <t>Дан Гун Леонид</t>
  </si>
  <si>
    <t>По Ун Алексей</t>
  </si>
  <si>
    <t>Уи Ам Алексей</t>
  </si>
  <si>
    <t>Ван Хье Леонид</t>
  </si>
  <si>
    <t>Дан Гун Аня</t>
  </si>
  <si>
    <t>Чо Ёнг Леонид</t>
  </si>
  <si>
    <t>До Сан Аня</t>
  </si>
  <si>
    <t>Чен джи Леонид</t>
  </si>
  <si>
    <t>Юль Гок Аня</t>
  </si>
  <si>
    <t>Джи Гун Алексей</t>
  </si>
  <si>
    <t>До Сан Леонид</t>
  </si>
  <si>
    <t>Чун Джан Леонид</t>
  </si>
  <si>
    <t>Чун Джан Алексей</t>
  </si>
  <si>
    <t>Тэ Ге Алексей</t>
  </si>
  <si>
    <t>Чу Че Алексей</t>
  </si>
  <si>
    <t>Тэ Ге Леонид</t>
  </si>
  <si>
    <t>Ван Хьё Аня</t>
  </si>
  <si>
    <t>До Сан Маша</t>
  </si>
  <si>
    <t>Хва Ранг Алексей</t>
  </si>
  <si>
    <t>Джи Гун Аня</t>
  </si>
  <si>
    <t>Ван Хьё Леонид</t>
  </si>
  <si>
    <t>Чунг Му Алексей</t>
  </si>
  <si>
    <t>Дан Гун Маша</t>
  </si>
  <si>
    <t>Хва Ранг Леонид</t>
  </si>
  <si>
    <t>Сам Иль Алексей</t>
  </si>
  <si>
    <t>Сам Иль Леонид</t>
  </si>
  <si>
    <t>Ю Син  Алексей</t>
  </si>
  <si>
    <t>Чо Ёнг Алексей</t>
  </si>
  <si>
    <t>плече</t>
  </si>
  <si>
    <t>Барисик Ксения Валерьевна</t>
  </si>
  <si>
    <t>Лесько Тимур Андреевич</t>
  </si>
  <si>
    <t>Райтузов Михаил Владимирович</t>
  </si>
  <si>
    <t>Булгаков Алексей Артемович</t>
  </si>
  <si>
    <t>Виноградов Сергей Павлович</t>
  </si>
  <si>
    <t>Гринчук Евгений Григорьевич</t>
  </si>
  <si>
    <t>Дедюля Максим Анатольевич</t>
  </si>
  <si>
    <t>Дмитриев Андрей Игоревич</t>
  </si>
  <si>
    <t>Жоголь Никита Иванович</t>
  </si>
  <si>
    <t>Кравчук Александр Дмитриевич</t>
  </si>
  <si>
    <t>Курадовец Сергей Викторович</t>
  </si>
  <si>
    <t>Курадовец Эдуард Викторович</t>
  </si>
  <si>
    <t>Куродым Дарья Дмиртриевна</t>
  </si>
  <si>
    <t>Лисейчиков Денис Олегович</t>
  </si>
  <si>
    <t>Отченко Семен Александрович</t>
  </si>
  <si>
    <t>Папельская Сабрина Дмитриевна</t>
  </si>
  <si>
    <t>Фофанов Александр Михайлович</t>
  </si>
  <si>
    <t>Черный Вячеслав Александрович</t>
  </si>
  <si>
    <t>Якутович Никита</t>
  </si>
  <si>
    <t>Ермолович Кирилл Сергеевич</t>
  </si>
  <si>
    <t>Кубарко Романн Сергеевич</t>
  </si>
  <si>
    <t>Лабковский Святослав Сергеевич</t>
  </si>
  <si>
    <t>Лепкович Кирилл Андреевич</t>
  </si>
  <si>
    <t>Локис Юлия Викторовна</t>
  </si>
  <si>
    <t>Михалевич Даниил Максимович</t>
  </si>
  <si>
    <t>Михица Александр Викторович</t>
  </si>
  <si>
    <t>Остапкович Ярослав Андреевич</t>
  </si>
  <si>
    <t>Плюто Анита Андреевна</t>
  </si>
  <si>
    <t>Покало Кирилл Анатольевич</t>
  </si>
  <si>
    <t>Сапрыкин Никита Андреевич</t>
  </si>
  <si>
    <t>от  6 гыпа</t>
  </si>
  <si>
    <t>Юп чаги</t>
  </si>
  <si>
    <t>Техника ударов ногами</t>
  </si>
  <si>
    <t>Ап , доли, юп, нерио</t>
  </si>
  <si>
    <t>Ап, доли, юп, нерио, горо, двид, панде доли, панде горо, торо юп</t>
  </si>
  <si>
    <t>Все предыдущие и торо доли, и любые твимио</t>
  </si>
  <si>
    <t>Силовое разбивание</t>
  </si>
  <si>
    <t>Спецтехника</t>
  </si>
  <si>
    <t>Спец техника</t>
  </si>
  <si>
    <t>кандидаты на 4 гып и выше</t>
  </si>
  <si>
    <t>Любой из ударов спецтехники</t>
  </si>
  <si>
    <t>Дата рождения</t>
  </si>
  <si>
    <t>Рекомендация по продвижению</t>
  </si>
  <si>
    <t>Средний балл</t>
  </si>
  <si>
    <t>менее 2,99</t>
  </si>
  <si>
    <t>от 3 до 3,99</t>
  </si>
  <si>
    <t>от 4,00 и выше</t>
  </si>
  <si>
    <t>Рекомендация</t>
  </si>
  <si>
    <t>гып без изменения</t>
  </si>
  <si>
    <t>продвижение на 1 гып</t>
  </si>
  <si>
    <t>продвижение на 2 гыпа</t>
  </si>
  <si>
    <t>Возраст</t>
  </si>
  <si>
    <t>Прыжки не останавливаясь через ноги партнера</t>
  </si>
  <si>
    <t>Отжимание</t>
  </si>
  <si>
    <t>Техника ударов ногами (несколько разных ударов на выбор оценивающего)</t>
  </si>
  <si>
    <t>Шпагат</t>
  </si>
  <si>
    <t>Прыжки</t>
  </si>
  <si>
    <t>Юп Правой</t>
  </si>
  <si>
    <t>Юп Левой</t>
  </si>
  <si>
    <t>Ср. балл</t>
  </si>
  <si>
    <t>Вирек</t>
  </si>
  <si>
    <t>Чен Джи 1</t>
  </si>
  <si>
    <t>Чен Джи 2</t>
  </si>
  <si>
    <t>Дан Гун 1</t>
  </si>
  <si>
    <t>Дан Гун 2</t>
  </si>
  <si>
    <t>До Сан 1</t>
  </si>
  <si>
    <t>До Сан 2</t>
  </si>
  <si>
    <t>Вон Хьё 1</t>
  </si>
  <si>
    <t>Вон Хьё 2</t>
  </si>
  <si>
    <t>Юль Гок 1</t>
  </si>
  <si>
    <t>Юль Гок 2</t>
  </si>
  <si>
    <t>Джи Гун 1</t>
  </si>
  <si>
    <t xml:space="preserve">Джи Гун 2 </t>
  </si>
  <si>
    <t>Тэ Ге 1</t>
  </si>
  <si>
    <t>Тэ Ге 2</t>
  </si>
  <si>
    <t>Хва Ранг 1</t>
  </si>
  <si>
    <t>Хва Ранг 2</t>
  </si>
  <si>
    <t xml:space="preserve"> Чунг Му 1</t>
  </si>
  <si>
    <t>Чунг Му 2</t>
  </si>
  <si>
    <t>Теория</t>
  </si>
  <si>
    <t>Юп чаги правой ногой</t>
  </si>
  <si>
    <t>Юп чаги левой ногой</t>
  </si>
  <si>
    <t>Юп чаги правой (левой) ногой на фиксацию на уровне плеча</t>
  </si>
  <si>
    <t>кандидаты на 6 гып и выше</t>
  </si>
  <si>
    <t>фиксация 3 секунды</t>
  </si>
  <si>
    <t>Оценщики</t>
  </si>
  <si>
    <t>Ивашкевич и Панченко</t>
  </si>
  <si>
    <t xml:space="preserve">         31.09.09</t>
  </si>
  <si>
    <t>Тишутин Павел</t>
  </si>
  <si>
    <t>Кузьменов Роман</t>
  </si>
  <si>
    <t>Постолов Кирилл</t>
  </si>
  <si>
    <t>Жилинский Степан</t>
  </si>
  <si>
    <t>Тихонов Коля</t>
  </si>
  <si>
    <t>Шкодич Мария</t>
  </si>
  <si>
    <t xml:space="preserve">Старовойтов Марат Владимирович </t>
  </si>
  <si>
    <t xml:space="preserve">Курьян Екатерина Валерьевна </t>
  </si>
  <si>
    <t xml:space="preserve">Богуш Егор Дмитриевич </t>
  </si>
  <si>
    <t xml:space="preserve">Шукель Полина Эдуардовна </t>
  </si>
  <si>
    <t xml:space="preserve">Мехович Александр Андреевич </t>
  </si>
  <si>
    <t xml:space="preserve">Гаврилов Алексей Антонович  </t>
  </si>
  <si>
    <t xml:space="preserve">Пискун Иван Алексеевич </t>
  </si>
  <si>
    <t xml:space="preserve">Шлыков Иван Валерьевич </t>
  </si>
  <si>
    <t xml:space="preserve">Кожар Герман Валерьевич </t>
  </si>
  <si>
    <t xml:space="preserve">Таболин Никита Александрович </t>
  </si>
  <si>
    <t xml:space="preserve">Райченок Маргарита Владимировна </t>
  </si>
  <si>
    <t xml:space="preserve">Наскович Александра Андреевна </t>
  </si>
  <si>
    <t xml:space="preserve">Дмитриева Мария Владимировна </t>
  </si>
  <si>
    <t xml:space="preserve">Егоренко Кирилл Петрович </t>
  </si>
  <si>
    <t xml:space="preserve">Кот Марк </t>
  </si>
  <si>
    <t>Не было</t>
  </si>
  <si>
    <t>Рачковский и Дударкова</t>
  </si>
  <si>
    <t>Бондарев Дмитрий Владимирович</t>
  </si>
  <si>
    <t>Майсевич Никита Юрьевич</t>
  </si>
  <si>
    <t xml:space="preserve">Ковалева Ксения </t>
  </si>
  <si>
    <t>Штейнгарт Даниил Александрович</t>
  </si>
  <si>
    <t>Володько Алексей Анатальевич</t>
  </si>
  <si>
    <t>Сиразитдинов Артем Александрович</t>
  </si>
  <si>
    <t>Петрутик Илья Андреевич</t>
  </si>
  <si>
    <t>Ср. балл 2017</t>
  </si>
  <si>
    <t>Ср. балл 2016</t>
  </si>
  <si>
    <t>Тимуто Матвей Игоревич</t>
  </si>
  <si>
    <t xml:space="preserve">Кутько Илья Марьянович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</si>
</sst>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2" fontId="0" fillId="0" borderId="12" xfId="0" applyNumberFormat="1" applyBorder="1"/>
    <xf numFmtId="2" fontId="0" fillId="0" borderId="5" xfId="0" applyNumberFormat="1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0" fontId="0" fillId="0" borderId="16" xfId="0" applyBorder="1"/>
    <xf numFmtId="16" fontId="0" fillId="0" borderId="3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Border="1"/>
    <xf numFmtId="0" fontId="0" fillId="0" borderId="13" xfId="0" applyFill="1" applyBorder="1"/>
    <xf numFmtId="0" fontId="0" fillId="0" borderId="2" xfId="0" applyFill="1" applyBorder="1"/>
    <xf numFmtId="0" fontId="0" fillId="0" borderId="0" xfId="0" applyBorder="1"/>
    <xf numFmtId="0" fontId="4" fillId="0" borderId="1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49" fontId="0" fillId="0" borderId="15" xfId="0" applyNumberFormat="1" applyBorder="1"/>
    <xf numFmtId="0" fontId="4" fillId="0" borderId="3" xfId="0" applyFont="1" applyBorder="1"/>
    <xf numFmtId="49" fontId="0" fillId="0" borderId="14" xfId="0" applyNumberFormat="1" applyBorder="1"/>
    <xf numFmtId="0" fontId="0" fillId="0" borderId="15" xfId="0" applyFill="1" applyBorder="1"/>
    <xf numFmtId="0" fontId="0" fillId="0" borderId="4" xfId="0" applyFill="1" applyBorder="1"/>
    <xf numFmtId="0" fontId="0" fillId="0" borderId="0" xfId="0" applyBorder="1" applyAlignment="1">
      <alignment wrapText="1"/>
    </xf>
    <xf numFmtId="0" fontId="0" fillId="6" borderId="1" xfId="0" applyFill="1" applyBorder="1"/>
    <xf numFmtId="0" fontId="2" fillId="0" borderId="3" xfId="0" applyFont="1" applyBorder="1" applyAlignment="1">
      <alignment horizontal="center" vertical="center"/>
    </xf>
    <xf numFmtId="0" fontId="0" fillId="0" borderId="0" xfId="0" applyFill="1" applyBorder="1"/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2" xfId="0" applyFill="1" applyBorder="1"/>
    <xf numFmtId="0" fontId="5" fillId="0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6" fillId="4" borderId="1" xfId="0" applyFont="1" applyFill="1" applyBorder="1"/>
    <xf numFmtId="0" fontId="0" fillId="7" borderId="1" xfId="0" applyFill="1" applyBorder="1"/>
    <xf numFmtId="0" fontId="0" fillId="0" borderId="32" xfId="0" applyBorder="1"/>
    <xf numFmtId="14" fontId="0" fillId="0" borderId="1" xfId="0" applyNumberFormat="1" applyBorder="1"/>
    <xf numFmtId="14" fontId="0" fillId="0" borderId="32" xfId="0" applyNumberForma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1" fontId="0" fillId="0" borderId="3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1" xfId="0" applyFont="1" applyBorder="1"/>
    <xf numFmtId="1" fontId="0" fillId="0" borderId="1" xfId="0" applyNumberFormat="1" applyFill="1" applyBorder="1" applyAlignment="1">
      <alignment horizontal="center" vertical="center"/>
    </xf>
    <xf numFmtId="1" fontId="0" fillId="0" borderId="32" xfId="0" applyNumberFormat="1" applyFill="1" applyBorder="1" applyAlignment="1">
      <alignment horizontal="center" vertical="center"/>
    </xf>
    <xf numFmtId="2" fontId="0" fillId="8" borderId="1" xfId="0" applyNumberFormat="1" applyFill="1" applyBorder="1"/>
    <xf numFmtId="0" fontId="0" fillId="8" borderId="1" xfId="0" applyFill="1" applyBorder="1"/>
    <xf numFmtId="0" fontId="0" fillId="9" borderId="1" xfId="0" applyFill="1" applyBorder="1"/>
    <xf numFmtId="0" fontId="1" fillId="9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wrapText="1"/>
    </xf>
    <xf numFmtId="0" fontId="0" fillId="0" borderId="33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Alignment="1"/>
    <xf numFmtId="17" fontId="1" fillId="0" borderId="2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 applyAlignment="1"/>
    <xf numFmtId="0" fontId="0" fillId="0" borderId="29" xfId="0" applyBorder="1" applyAlignment="1"/>
    <xf numFmtId="0" fontId="1" fillId="0" borderId="31" xfId="0" applyFont="1" applyBorder="1" applyAlignment="1">
      <alignment wrapText="1"/>
    </xf>
    <xf numFmtId="0" fontId="0" fillId="0" borderId="31" xfId="0" applyBorder="1" applyAlignment="1"/>
    <xf numFmtId="0" fontId="7" fillId="0" borderId="35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6" workbookViewId="0">
      <selection sqref="A1:A1048576"/>
    </sheetView>
  </sheetViews>
  <sheetFormatPr defaultColWidth="8.88671875" defaultRowHeight="14.4" x14ac:dyDescent="0.3"/>
  <sheetData>
    <row r="1" spans="1:32" x14ac:dyDescent="0.3">
      <c r="AB1" t="s">
        <v>292</v>
      </c>
    </row>
    <row r="2" spans="1:32" ht="15" thickBot="1" x14ac:dyDescent="0.35"/>
    <row r="3" spans="1:32" ht="21.75" customHeight="1" thickBot="1" x14ac:dyDescent="0.35">
      <c r="A3" s="111" t="s">
        <v>313</v>
      </c>
      <c r="B3" s="112"/>
      <c r="C3" s="112"/>
      <c r="D3" s="112"/>
      <c r="E3" s="112"/>
      <c r="F3" s="112"/>
      <c r="G3" s="112"/>
      <c r="H3" s="112"/>
      <c r="I3" s="112"/>
      <c r="J3" s="112"/>
      <c r="K3" s="40"/>
      <c r="AA3" s="92" t="s">
        <v>162</v>
      </c>
      <c r="AB3" s="93"/>
      <c r="AC3" s="93"/>
      <c r="AD3" s="94"/>
      <c r="AE3" s="109" t="s">
        <v>291</v>
      </c>
      <c r="AF3" s="110"/>
    </row>
    <row r="4" spans="1:32" x14ac:dyDescent="0.3">
      <c r="A4" s="38" t="s">
        <v>162</v>
      </c>
      <c r="B4" s="23">
        <v>10</v>
      </c>
      <c r="C4" s="23">
        <v>9</v>
      </c>
      <c r="D4" s="23">
        <v>8</v>
      </c>
      <c r="E4" s="23">
        <v>7</v>
      </c>
      <c r="F4" s="23">
        <v>6</v>
      </c>
      <c r="G4" s="23">
        <v>5</v>
      </c>
      <c r="H4" s="23">
        <v>4</v>
      </c>
      <c r="I4" s="47" t="s">
        <v>163</v>
      </c>
      <c r="J4" s="48"/>
      <c r="AA4" s="95"/>
      <c r="AB4" s="96"/>
      <c r="AC4" s="96"/>
      <c r="AD4" s="97"/>
      <c r="AE4" s="2" t="s">
        <v>165</v>
      </c>
      <c r="AF4" s="2" t="s">
        <v>166</v>
      </c>
    </row>
    <row r="5" spans="1:32" ht="15" thickBot="1" x14ac:dyDescent="0.35">
      <c r="A5" s="39">
        <v>6</v>
      </c>
      <c r="B5" s="2">
        <v>10</v>
      </c>
      <c r="C5" s="2">
        <v>30</v>
      </c>
      <c r="D5" s="2">
        <v>50</v>
      </c>
      <c r="E5" s="2"/>
      <c r="F5" s="2"/>
      <c r="G5" s="2"/>
      <c r="H5" s="2"/>
      <c r="I5" s="2"/>
      <c r="J5" s="19"/>
      <c r="AA5" s="86" t="s">
        <v>167</v>
      </c>
      <c r="AB5" s="87"/>
      <c r="AC5" s="87"/>
      <c r="AD5" s="87"/>
      <c r="AE5" s="7" t="s">
        <v>260</v>
      </c>
      <c r="AF5" s="7" t="s">
        <v>168</v>
      </c>
    </row>
    <row r="6" spans="1:32" x14ac:dyDescent="0.3">
      <c r="A6" s="39">
        <v>7</v>
      </c>
      <c r="B6" s="2">
        <v>20</v>
      </c>
      <c r="C6" s="2">
        <v>40</v>
      </c>
      <c r="D6" s="2">
        <v>60</v>
      </c>
      <c r="E6" s="2">
        <v>60</v>
      </c>
      <c r="F6" s="2"/>
      <c r="G6" s="2"/>
      <c r="H6" s="2"/>
      <c r="I6" s="2"/>
      <c r="J6" s="19"/>
      <c r="M6" s="40"/>
      <c r="AA6" s="90"/>
      <c r="AB6" s="91"/>
      <c r="AC6" s="91"/>
      <c r="AD6" s="91"/>
      <c r="AE6" s="40"/>
      <c r="AF6" s="40"/>
    </row>
    <row r="7" spans="1:32" x14ac:dyDescent="0.3">
      <c r="A7" s="39">
        <v>8</v>
      </c>
      <c r="B7" s="2">
        <v>30</v>
      </c>
      <c r="C7" s="2">
        <v>50</v>
      </c>
      <c r="D7" s="2">
        <v>70</v>
      </c>
      <c r="E7" s="2">
        <v>70</v>
      </c>
      <c r="F7" s="2">
        <v>80</v>
      </c>
      <c r="G7" s="2"/>
      <c r="H7" s="2"/>
      <c r="I7" s="2"/>
      <c r="J7" s="19"/>
      <c r="M7" s="40"/>
      <c r="AA7" s="90"/>
      <c r="AB7" s="91"/>
      <c r="AC7" s="91"/>
      <c r="AD7" s="91"/>
      <c r="AE7" s="40"/>
      <c r="AF7" s="40"/>
    </row>
    <row r="8" spans="1:32" x14ac:dyDescent="0.3">
      <c r="A8" s="39">
        <v>9</v>
      </c>
      <c r="B8" s="2">
        <v>40</v>
      </c>
      <c r="C8" s="2">
        <v>60</v>
      </c>
      <c r="D8" s="2">
        <v>70</v>
      </c>
      <c r="E8" s="2">
        <v>80</v>
      </c>
      <c r="F8" s="2">
        <v>80</v>
      </c>
      <c r="G8" s="2"/>
      <c r="H8" s="2"/>
      <c r="I8" s="2"/>
      <c r="J8" s="19"/>
      <c r="AA8" s="90"/>
      <c r="AB8" s="91"/>
      <c r="AC8" s="91"/>
      <c r="AD8" s="91"/>
      <c r="AE8" s="40"/>
      <c r="AF8" s="40"/>
    </row>
    <row r="9" spans="1:32" x14ac:dyDescent="0.3">
      <c r="A9" s="39">
        <v>10</v>
      </c>
      <c r="B9" s="2">
        <v>50</v>
      </c>
      <c r="C9" s="2">
        <v>70</v>
      </c>
      <c r="D9" s="2">
        <v>90</v>
      </c>
      <c r="E9" s="2">
        <v>100</v>
      </c>
      <c r="F9" s="2">
        <v>100</v>
      </c>
      <c r="G9" s="2">
        <v>100</v>
      </c>
      <c r="H9" s="2"/>
      <c r="I9" s="2"/>
      <c r="J9" s="19"/>
      <c r="AA9" s="90"/>
      <c r="AB9" s="91"/>
      <c r="AC9" s="91"/>
      <c r="AD9" s="91"/>
      <c r="AE9" s="40"/>
      <c r="AF9" s="40"/>
    </row>
    <row r="10" spans="1:32" x14ac:dyDescent="0.3">
      <c r="A10" s="39">
        <v>11</v>
      </c>
      <c r="B10" s="2">
        <v>60</v>
      </c>
      <c r="C10" s="2">
        <v>80</v>
      </c>
      <c r="D10" s="2">
        <v>90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19"/>
      <c r="AA10" s="90"/>
      <c r="AB10" s="91"/>
      <c r="AC10" s="91"/>
      <c r="AD10" s="91"/>
      <c r="AE10" s="40"/>
      <c r="AF10" s="40"/>
    </row>
    <row r="11" spans="1:32" x14ac:dyDescent="0.3">
      <c r="A11" s="39">
        <v>12</v>
      </c>
      <c r="B11" s="2">
        <v>80</v>
      </c>
      <c r="C11" s="2">
        <v>90</v>
      </c>
      <c r="D11" s="2">
        <v>90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19"/>
      <c r="AA11" s="90"/>
      <c r="AB11" s="91"/>
      <c r="AC11" s="91"/>
      <c r="AD11" s="91"/>
      <c r="AE11" s="40"/>
      <c r="AF11" s="40"/>
    </row>
    <row r="12" spans="1:32" ht="15" thickBot="1" x14ac:dyDescent="0.35">
      <c r="A12" s="49">
        <v>13</v>
      </c>
      <c r="B12" s="7">
        <v>90</v>
      </c>
      <c r="C12" s="7">
        <v>90</v>
      </c>
      <c r="D12" s="7">
        <v>90</v>
      </c>
      <c r="E12" s="7">
        <v>100</v>
      </c>
      <c r="F12" s="7">
        <v>100</v>
      </c>
      <c r="G12" s="7">
        <v>100</v>
      </c>
      <c r="H12" s="7">
        <v>100</v>
      </c>
      <c r="I12" s="7">
        <v>100</v>
      </c>
      <c r="J12" s="20"/>
    </row>
    <row r="14" spans="1:32" ht="15" thickBot="1" x14ac:dyDescent="0.35">
      <c r="A14" s="90" t="s">
        <v>314</v>
      </c>
      <c r="B14" s="91"/>
      <c r="C14" s="91"/>
      <c r="D14" s="91"/>
      <c r="E14" s="40"/>
      <c r="F14" s="40"/>
      <c r="G14" s="40"/>
    </row>
    <row r="15" spans="1:32" ht="15" customHeight="1" x14ac:dyDescent="0.3">
      <c r="A15" s="102" t="s">
        <v>162</v>
      </c>
      <c r="B15" s="103"/>
      <c r="C15" s="103"/>
      <c r="D15" s="103"/>
      <c r="E15" s="23">
        <v>10</v>
      </c>
      <c r="F15" s="23">
        <v>9</v>
      </c>
      <c r="G15" s="23">
        <v>8</v>
      </c>
      <c r="H15" s="23">
        <v>7</v>
      </c>
      <c r="I15" s="23">
        <v>6</v>
      </c>
      <c r="J15" s="23">
        <v>5</v>
      </c>
      <c r="K15" s="23">
        <v>4</v>
      </c>
      <c r="L15" s="45" t="s">
        <v>163</v>
      </c>
    </row>
    <row r="16" spans="1:32" x14ac:dyDescent="0.3">
      <c r="A16" s="83">
        <v>6</v>
      </c>
      <c r="B16" s="84"/>
      <c r="C16" s="84"/>
      <c r="D16" s="84"/>
      <c r="E16" s="2">
        <v>5</v>
      </c>
      <c r="F16" s="2">
        <v>10</v>
      </c>
      <c r="G16" s="2">
        <v>15</v>
      </c>
      <c r="H16" s="2"/>
      <c r="I16" s="2"/>
      <c r="J16" s="2"/>
      <c r="K16" s="2"/>
      <c r="L16" s="19"/>
    </row>
    <row r="17" spans="1:12" ht="34.5" customHeight="1" x14ac:dyDescent="0.3">
      <c r="A17" s="83">
        <v>7</v>
      </c>
      <c r="B17" s="84"/>
      <c r="C17" s="84"/>
      <c r="D17" s="84"/>
      <c r="E17" s="2">
        <v>10</v>
      </c>
      <c r="F17" s="2">
        <v>15</v>
      </c>
      <c r="G17" s="2">
        <v>20</v>
      </c>
      <c r="H17" s="2">
        <v>25</v>
      </c>
      <c r="I17" s="2"/>
      <c r="J17" s="2"/>
      <c r="K17" s="2"/>
      <c r="L17" s="19"/>
    </row>
    <row r="18" spans="1:12" x14ac:dyDescent="0.3">
      <c r="A18" s="83">
        <v>8</v>
      </c>
      <c r="B18" s="84"/>
      <c r="C18" s="84"/>
      <c r="D18" s="84"/>
      <c r="E18" s="2">
        <v>15</v>
      </c>
      <c r="F18" s="2">
        <v>20</v>
      </c>
      <c r="G18" s="2">
        <v>25</v>
      </c>
      <c r="H18" s="2">
        <v>30</v>
      </c>
      <c r="I18" s="2">
        <v>35</v>
      </c>
      <c r="J18" s="2"/>
      <c r="K18" s="2"/>
      <c r="L18" s="19"/>
    </row>
    <row r="19" spans="1:12" x14ac:dyDescent="0.3">
      <c r="A19" s="83">
        <v>9</v>
      </c>
      <c r="B19" s="84"/>
      <c r="C19" s="84"/>
      <c r="D19" s="84"/>
      <c r="E19" s="2">
        <v>20</v>
      </c>
      <c r="F19" s="2">
        <v>25</v>
      </c>
      <c r="G19" s="2">
        <v>30</v>
      </c>
      <c r="H19" s="2">
        <v>35</v>
      </c>
      <c r="I19" s="2">
        <v>40</v>
      </c>
      <c r="J19" s="2"/>
      <c r="K19" s="2"/>
      <c r="L19" s="19"/>
    </row>
    <row r="20" spans="1:12" x14ac:dyDescent="0.3">
      <c r="A20" s="83">
        <v>10</v>
      </c>
      <c r="B20" s="84"/>
      <c r="C20" s="84"/>
      <c r="D20" s="84"/>
      <c r="E20" s="2">
        <v>25</v>
      </c>
      <c r="F20" s="2">
        <v>30</v>
      </c>
      <c r="G20" s="2">
        <v>35</v>
      </c>
      <c r="H20" s="2">
        <v>40</v>
      </c>
      <c r="I20" s="2">
        <v>45</v>
      </c>
      <c r="J20" s="2">
        <v>50</v>
      </c>
      <c r="K20" s="2"/>
      <c r="L20" s="19"/>
    </row>
    <row r="21" spans="1:12" x14ac:dyDescent="0.3">
      <c r="A21" s="83">
        <v>11</v>
      </c>
      <c r="B21" s="84"/>
      <c r="C21" s="84"/>
      <c r="D21" s="84"/>
      <c r="E21" s="2">
        <v>25</v>
      </c>
      <c r="F21" s="2">
        <v>30</v>
      </c>
      <c r="G21" s="2">
        <v>35</v>
      </c>
      <c r="H21" s="2">
        <v>40</v>
      </c>
      <c r="I21" s="2">
        <v>45</v>
      </c>
      <c r="J21" s="2">
        <v>50</v>
      </c>
      <c r="K21" s="2">
        <v>50</v>
      </c>
      <c r="L21" s="19">
        <v>50</v>
      </c>
    </row>
    <row r="22" spans="1:12" x14ac:dyDescent="0.3">
      <c r="A22" s="83">
        <v>12</v>
      </c>
      <c r="B22" s="84"/>
      <c r="C22" s="84"/>
      <c r="D22" s="84"/>
      <c r="E22" s="2">
        <v>25</v>
      </c>
      <c r="F22" s="2">
        <v>30</v>
      </c>
      <c r="G22" s="2">
        <v>35</v>
      </c>
      <c r="H22" s="2">
        <v>40</v>
      </c>
      <c r="I22" s="2">
        <v>45</v>
      </c>
      <c r="J22" s="2">
        <v>50</v>
      </c>
      <c r="K22" s="2">
        <v>50</v>
      </c>
      <c r="L22" s="19">
        <v>50</v>
      </c>
    </row>
    <row r="23" spans="1:12" ht="15" thickBot="1" x14ac:dyDescent="0.35">
      <c r="A23" s="86">
        <v>13</v>
      </c>
      <c r="B23" s="87"/>
      <c r="C23" s="87"/>
      <c r="D23" s="87"/>
      <c r="E23" s="7">
        <v>25</v>
      </c>
      <c r="F23" s="7">
        <v>30</v>
      </c>
      <c r="G23" s="7">
        <v>35</v>
      </c>
      <c r="H23" s="7">
        <v>40</v>
      </c>
      <c r="I23" s="7">
        <v>45</v>
      </c>
      <c r="J23" s="7">
        <v>50</v>
      </c>
      <c r="K23" s="7">
        <v>50</v>
      </c>
      <c r="L23" s="20">
        <v>50</v>
      </c>
    </row>
    <row r="25" spans="1:12" ht="15" thickBot="1" x14ac:dyDescent="0.35">
      <c r="A25" s="70" t="s">
        <v>315</v>
      </c>
    </row>
    <row r="26" spans="1:12" x14ac:dyDescent="0.3">
      <c r="A26" s="102" t="s">
        <v>162</v>
      </c>
      <c r="B26" s="103"/>
      <c r="C26" s="103"/>
      <c r="D26" s="103"/>
      <c r="E26" s="23">
        <v>10</v>
      </c>
      <c r="F26" s="23">
        <v>9</v>
      </c>
      <c r="G26" s="23">
        <v>8</v>
      </c>
      <c r="H26" s="23">
        <v>7</v>
      </c>
      <c r="I26" s="23">
        <v>6</v>
      </c>
      <c r="J26" s="23">
        <v>5</v>
      </c>
      <c r="K26" s="23">
        <v>4</v>
      </c>
      <c r="L26" s="45" t="s">
        <v>163</v>
      </c>
    </row>
    <row r="27" spans="1:12" ht="50.25" customHeight="1" x14ac:dyDescent="0.3">
      <c r="A27" s="106" t="s">
        <v>164</v>
      </c>
      <c r="B27" s="84"/>
      <c r="C27" s="84"/>
      <c r="D27" s="84"/>
      <c r="E27" s="107" t="s">
        <v>294</v>
      </c>
      <c r="F27" s="108"/>
      <c r="G27" s="107" t="s">
        <v>295</v>
      </c>
      <c r="H27" s="113"/>
      <c r="I27" s="113"/>
      <c r="J27" s="108"/>
      <c r="K27" s="107" t="s">
        <v>296</v>
      </c>
      <c r="L27" s="114"/>
    </row>
    <row r="30" spans="1:12" ht="15" thickBot="1" x14ac:dyDescent="0.35">
      <c r="A30" s="90" t="s">
        <v>316</v>
      </c>
      <c r="B30" s="91"/>
      <c r="C30" s="91"/>
      <c r="D30" s="91"/>
      <c r="E30" s="40"/>
      <c r="F30" s="40"/>
      <c r="G30" s="40"/>
      <c r="H30" s="40"/>
      <c r="I30" s="40"/>
      <c r="J30" s="40"/>
      <c r="K30" s="40"/>
      <c r="L30" s="40"/>
    </row>
    <row r="31" spans="1:12" x14ac:dyDescent="0.3">
      <c r="A31" s="102" t="s">
        <v>162</v>
      </c>
      <c r="B31" s="103"/>
      <c r="C31" s="103"/>
      <c r="D31" s="103"/>
      <c r="E31" s="23">
        <v>10</v>
      </c>
      <c r="F31" s="23">
        <v>9</v>
      </c>
      <c r="G31" s="23">
        <v>8</v>
      </c>
      <c r="H31" s="23">
        <v>7</v>
      </c>
      <c r="I31" s="23">
        <v>6</v>
      </c>
      <c r="J31" s="23">
        <v>5</v>
      </c>
      <c r="K31" s="23">
        <v>4</v>
      </c>
      <c r="L31" s="45" t="s">
        <v>163</v>
      </c>
    </row>
    <row r="32" spans="1:12" x14ac:dyDescent="0.3">
      <c r="A32" s="106" t="s">
        <v>164</v>
      </c>
      <c r="B32" s="84"/>
      <c r="C32" s="84"/>
      <c r="D32" s="84"/>
      <c r="E32" s="41">
        <v>20</v>
      </c>
      <c r="F32" s="41">
        <v>20</v>
      </c>
      <c r="G32" s="41">
        <v>20</v>
      </c>
      <c r="H32" s="41">
        <v>20</v>
      </c>
      <c r="I32" s="41">
        <v>15</v>
      </c>
      <c r="J32" s="41">
        <v>10</v>
      </c>
      <c r="K32" s="41">
        <v>5</v>
      </c>
      <c r="L32" s="46">
        <v>0</v>
      </c>
    </row>
    <row r="33" spans="1:12" x14ac:dyDescent="0.3">
      <c r="A33" s="83"/>
      <c r="B33" s="84"/>
      <c r="C33" s="84"/>
      <c r="D33" s="84"/>
      <c r="E33" s="41"/>
      <c r="F33" s="41"/>
      <c r="G33" s="41"/>
      <c r="H33" s="41"/>
      <c r="I33" s="41"/>
      <c r="J33" s="41"/>
      <c r="K33" s="41"/>
      <c r="L33" s="46"/>
    </row>
    <row r="34" spans="1:12" x14ac:dyDescent="0.3">
      <c r="A34" s="67"/>
      <c r="B34" s="68"/>
      <c r="C34" s="68"/>
      <c r="D34" s="68"/>
      <c r="E34" s="75"/>
      <c r="F34" s="75"/>
      <c r="G34" s="75"/>
      <c r="H34" s="75"/>
      <c r="I34" s="75"/>
      <c r="J34" s="75"/>
      <c r="K34" s="75"/>
      <c r="L34" s="75"/>
    </row>
    <row r="35" spans="1:12" ht="15" thickBot="1" x14ac:dyDescent="0.35">
      <c r="A35" s="104" t="s">
        <v>343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1:12" x14ac:dyDescent="0.3">
      <c r="A36" s="92" t="s">
        <v>162</v>
      </c>
      <c r="B36" s="93"/>
      <c r="C36" s="93"/>
      <c r="D36" s="94"/>
      <c r="E36" s="98" t="s">
        <v>344</v>
      </c>
      <c r="F36" s="99"/>
    </row>
    <row r="37" spans="1:12" x14ac:dyDescent="0.3">
      <c r="A37" s="95"/>
      <c r="B37" s="96"/>
      <c r="C37" s="96"/>
      <c r="D37" s="97"/>
      <c r="E37" s="100"/>
      <c r="F37" s="101"/>
    </row>
    <row r="38" spans="1:12" ht="26.25" customHeight="1" thickBot="1" x14ac:dyDescent="0.35">
      <c r="A38" s="86" t="s">
        <v>167</v>
      </c>
      <c r="B38" s="87"/>
      <c r="C38" s="87"/>
      <c r="D38" s="87"/>
      <c r="E38" s="88" t="s">
        <v>345</v>
      </c>
      <c r="F38" s="89"/>
    </row>
    <row r="40" spans="1:12" ht="15" thickBot="1" x14ac:dyDescent="0.35">
      <c r="A40" s="104" t="s">
        <v>299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2" x14ac:dyDescent="0.3">
      <c r="A41" s="92" t="s">
        <v>162</v>
      </c>
      <c r="B41" s="93"/>
      <c r="C41" s="93"/>
      <c r="D41" s="94"/>
      <c r="E41" s="98" t="s">
        <v>300</v>
      </c>
      <c r="F41" s="99"/>
    </row>
    <row r="42" spans="1:12" x14ac:dyDescent="0.3">
      <c r="A42" s="95"/>
      <c r="B42" s="96"/>
      <c r="C42" s="96"/>
      <c r="D42" s="97"/>
      <c r="E42" s="100"/>
      <c r="F42" s="101"/>
    </row>
    <row r="43" spans="1:12" ht="15" thickBot="1" x14ac:dyDescent="0.35">
      <c r="A43" s="86" t="s">
        <v>167</v>
      </c>
      <c r="B43" s="87"/>
      <c r="C43" s="87"/>
      <c r="D43" s="87"/>
      <c r="E43" s="88" t="s">
        <v>301</v>
      </c>
      <c r="F43" s="89"/>
    </row>
    <row r="45" spans="1:12" x14ac:dyDescent="0.3">
      <c r="A45" s="70" t="s">
        <v>303</v>
      </c>
    </row>
    <row r="47" spans="1:12" x14ac:dyDescent="0.3">
      <c r="A47" s="83" t="s">
        <v>304</v>
      </c>
      <c r="B47" s="84"/>
      <c r="C47" s="84"/>
      <c r="D47" s="84"/>
      <c r="E47" s="85" t="s">
        <v>308</v>
      </c>
      <c r="F47" s="85"/>
      <c r="G47" s="85"/>
    </row>
    <row r="48" spans="1:12" x14ac:dyDescent="0.3">
      <c r="A48" s="83" t="s">
        <v>305</v>
      </c>
      <c r="B48" s="84"/>
      <c r="C48" s="84"/>
      <c r="D48" s="84"/>
      <c r="E48" s="85" t="s">
        <v>309</v>
      </c>
      <c r="F48" s="85"/>
      <c r="G48" s="85"/>
    </row>
    <row r="49" spans="1:7" x14ac:dyDescent="0.3">
      <c r="A49" s="83" t="s">
        <v>306</v>
      </c>
      <c r="B49" s="84"/>
      <c r="C49" s="84"/>
      <c r="D49" s="84"/>
      <c r="E49" s="85" t="s">
        <v>310</v>
      </c>
      <c r="F49" s="85"/>
      <c r="G49" s="85"/>
    </row>
    <row r="50" spans="1:7" x14ac:dyDescent="0.3">
      <c r="A50" s="83" t="s">
        <v>307</v>
      </c>
      <c r="B50" s="84"/>
      <c r="C50" s="84"/>
      <c r="D50" s="84"/>
      <c r="E50" s="85" t="s">
        <v>311</v>
      </c>
      <c r="F50" s="85"/>
      <c r="G50" s="85"/>
    </row>
  </sheetData>
  <mergeCells count="47">
    <mergeCell ref="AE3:AF3"/>
    <mergeCell ref="A16:D16"/>
    <mergeCell ref="A14:D14"/>
    <mergeCell ref="A15:D15"/>
    <mergeCell ref="A27:D27"/>
    <mergeCell ref="AA3:AD4"/>
    <mergeCell ref="AA5:AD5"/>
    <mergeCell ref="A18:D18"/>
    <mergeCell ref="AA6:AD6"/>
    <mergeCell ref="AA11:AD11"/>
    <mergeCell ref="A3:J3"/>
    <mergeCell ref="A21:D21"/>
    <mergeCell ref="AA7:AD7"/>
    <mergeCell ref="A20:D20"/>
    <mergeCell ref="G27:J27"/>
    <mergeCell ref="K27:L27"/>
    <mergeCell ref="AA8:AD8"/>
    <mergeCell ref="A40:L40"/>
    <mergeCell ref="A17:D17"/>
    <mergeCell ref="A35:L35"/>
    <mergeCell ref="A36:D37"/>
    <mergeCell ref="E36:F37"/>
    <mergeCell ref="A38:D38"/>
    <mergeCell ref="E38:F38"/>
    <mergeCell ref="A23:D23"/>
    <mergeCell ref="A32:D32"/>
    <mergeCell ref="AA9:AD9"/>
    <mergeCell ref="A22:D22"/>
    <mergeCell ref="AA10:AD10"/>
    <mergeCell ref="A26:D26"/>
    <mergeCell ref="E27:F27"/>
    <mergeCell ref="A43:D43"/>
    <mergeCell ref="E43:F43"/>
    <mergeCell ref="A49:D49"/>
    <mergeCell ref="A19:D19"/>
    <mergeCell ref="A30:D30"/>
    <mergeCell ref="A41:D42"/>
    <mergeCell ref="E41:F42"/>
    <mergeCell ref="A33:D33"/>
    <mergeCell ref="A31:D31"/>
    <mergeCell ref="A50:D50"/>
    <mergeCell ref="E47:G47"/>
    <mergeCell ref="E48:G48"/>
    <mergeCell ref="E49:G49"/>
    <mergeCell ref="E50:G50"/>
    <mergeCell ref="A47:D47"/>
    <mergeCell ref="A48:D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:XFD7"/>
    </sheetView>
  </sheetViews>
  <sheetFormatPr defaultColWidth="8.88671875" defaultRowHeight="14.4" x14ac:dyDescent="0.3"/>
  <cols>
    <col min="1" max="1" width="20.33203125" customWidth="1"/>
    <col min="2" max="2" width="6.88671875" bestFit="1" customWidth="1"/>
    <col min="3" max="3" width="5.33203125" bestFit="1" customWidth="1"/>
    <col min="4" max="4" width="5.109375" bestFit="1" customWidth="1"/>
    <col min="5" max="5" width="5" bestFit="1" customWidth="1"/>
    <col min="6" max="6" width="4.6640625" bestFit="1" customWidth="1"/>
    <col min="7" max="7" width="4.33203125" bestFit="1" customWidth="1"/>
    <col min="8" max="9" width="5" bestFit="1" customWidth="1"/>
    <col min="10" max="11" width="4.6640625" bestFit="1" customWidth="1"/>
    <col min="12" max="13" width="5.33203125" bestFit="1" customWidth="1"/>
    <col min="14" max="14" width="4.6640625" bestFit="1" customWidth="1"/>
    <col min="15" max="15" width="5.109375" bestFit="1" customWidth="1"/>
    <col min="16" max="16" width="5.109375" customWidth="1"/>
    <col min="17" max="17" width="4.33203125" bestFit="1" customWidth="1"/>
    <col min="18" max="19" width="4.6640625" bestFit="1" customWidth="1"/>
    <col min="20" max="20" width="6" bestFit="1" customWidth="1"/>
    <col min="21" max="21" width="5.44140625" bestFit="1" customWidth="1"/>
    <col min="22" max="22" width="8.109375" bestFit="1" customWidth="1"/>
    <col min="23" max="23" width="4" bestFit="1" customWidth="1"/>
    <col min="24" max="24" width="7" bestFit="1" customWidth="1"/>
    <col min="25" max="25" width="8" bestFit="1" customWidth="1"/>
    <col min="26" max="26" width="5.44140625" bestFit="1" customWidth="1"/>
    <col min="27" max="27" width="5" customWidth="1"/>
    <col min="28" max="28" width="4.88671875" customWidth="1"/>
    <col min="29" max="29" width="5.6640625" customWidth="1"/>
    <col min="30" max="30" width="6.33203125" bestFit="1" customWidth="1"/>
    <col min="31" max="31" width="5.44140625" customWidth="1"/>
    <col min="32" max="32" width="11.44140625" customWidth="1"/>
  </cols>
  <sheetData>
    <row r="1" spans="1:32" s="1" customFormat="1" ht="16.5" customHeight="1" thickBot="1" x14ac:dyDescent="0.35">
      <c r="A1" s="11" t="s">
        <v>0</v>
      </c>
      <c r="B1" s="12" t="s">
        <v>17</v>
      </c>
      <c r="C1" s="12" t="s">
        <v>44</v>
      </c>
      <c r="D1" s="12" t="s">
        <v>19</v>
      </c>
      <c r="E1" s="12" t="s">
        <v>20</v>
      </c>
      <c r="F1" s="12" t="s">
        <v>21</v>
      </c>
      <c r="G1" s="12" t="s">
        <v>22</v>
      </c>
      <c r="H1" s="12" t="s">
        <v>23</v>
      </c>
      <c r="I1" s="12" t="s">
        <v>25</v>
      </c>
      <c r="J1" s="12" t="s">
        <v>24</v>
      </c>
      <c r="K1" s="12" t="s">
        <v>26</v>
      </c>
      <c r="L1" s="12" t="s">
        <v>27</v>
      </c>
      <c r="M1" s="12" t="s">
        <v>28</v>
      </c>
      <c r="N1" s="12" t="s">
        <v>21</v>
      </c>
      <c r="O1" s="12" t="s">
        <v>29</v>
      </c>
      <c r="P1" s="12" t="s">
        <v>47</v>
      </c>
      <c r="Q1" s="12" t="s">
        <v>31</v>
      </c>
      <c r="R1" s="12" t="s">
        <v>32</v>
      </c>
      <c r="S1" s="12" t="s">
        <v>33</v>
      </c>
      <c r="T1" s="12" t="s">
        <v>34</v>
      </c>
      <c r="U1" s="12" t="s">
        <v>35</v>
      </c>
      <c r="V1" s="12" t="s">
        <v>36</v>
      </c>
      <c r="W1" s="12" t="s">
        <v>45</v>
      </c>
      <c r="X1" s="12" t="s">
        <v>37</v>
      </c>
      <c r="Y1" s="12" t="s">
        <v>38</v>
      </c>
      <c r="Z1" s="12" t="s">
        <v>46</v>
      </c>
      <c r="AA1" s="13" t="s">
        <v>39</v>
      </c>
      <c r="AB1" s="13" t="s">
        <v>40</v>
      </c>
      <c r="AC1" s="13" t="s">
        <v>41</v>
      </c>
      <c r="AD1" s="12" t="s">
        <v>42</v>
      </c>
      <c r="AE1" s="15" t="s">
        <v>49</v>
      </c>
      <c r="AF1" s="14" t="s">
        <v>43</v>
      </c>
    </row>
    <row r="2" spans="1:32" ht="15.6" x14ac:dyDescent="0.3">
      <c r="A2" s="8" t="s">
        <v>13</v>
      </c>
      <c r="B2" s="9">
        <v>8</v>
      </c>
      <c r="C2" s="9">
        <v>10</v>
      </c>
      <c r="D2" s="9">
        <v>5</v>
      </c>
      <c r="E2" s="9">
        <v>4</v>
      </c>
      <c r="F2" s="9">
        <v>4</v>
      </c>
      <c r="G2" s="9">
        <v>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9">
        <v>5</v>
      </c>
      <c r="W2" s="9">
        <v>5</v>
      </c>
      <c r="X2" s="9">
        <v>4</v>
      </c>
      <c r="Y2" s="9">
        <v>4</v>
      </c>
      <c r="Z2" s="9">
        <v>3</v>
      </c>
      <c r="AA2" s="10"/>
      <c r="AB2" s="10"/>
      <c r="AC2" s="10"/>
      <c r="AD2" s="9">
        <f t="shared" ref="AD2:AD20" si="0">SUM(D2:AC2)</f>
        <v>39</v>
      </c>
      <c r="AE2" s="16">
        <f>(D2+E2+F2+G2+V2+W2+X2+Y2+Z2)/9</f>
        <v>4.333333333333333</v>
      </c>
      <c r="AF2" s="18" t="s">
        <v>51</v>
      </c>
    </row>
    <row r="3" spans="1:32" ht="15.6" x14ac:dyDescent="0.3">
      <c r="A3" s="4" t="s">
        <v>14</v>
      </c>
      <c r="B3" s="2">
        <v>8</v>
      </c>
      <c r="C3" s="2">
        <v>8</v>
      </c>
      <c r="D3" s="2">
        <v>4</v>
      </c>
      <c r="E3" s="2">
        <v>3</v>
      </c>
      <c r="F3" s="2">
        <v>3</v>
      </c>
      <c r="G3" s="2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>
        <v>5</v>
      </c>
      <c r="W3" s="2">
        <v>5</v>
      </c>
      <c r="X3" s="2">
        <v>3</v>
      </c>
      <c r="Y3" s="2">
        <v>0</v>
      </c>
      <c r="Z3" s="2">
        <v>4</v>
      </c>
      <c r="AA3" s="3"/>
      <c r="AB3" s="3"/>
      <c r="AC3" s="3"/>
      <c r="AD3" s="2">
        <f t="shared" si="0"/>
        <v>30</v>
      </c>
      <c r="AE3" s="16">
        <f t="shared" ref="AE3:AE5" si="1">(D3+E3+F3+G3+V3+W3+X3+Y3+Z3)/9</f>
        <v>3.3333333333333335</v>
      </c>
      <c r="AF3" s="5">
        <v>7</v>
      </c>
    </row>
    <row r="4" spans="1:32" ht="15.6" x14ac:dyDescent="0.3">
      <c r="A4" s="4" t="s">
        <v>48</v>
      </c>
      <c r="B4" s="2">
        <v>8</v>
      </c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3"/>
      <c r="AB4" s="3"/>
      <c r="AC4" s="3"/>
      <c r="AD4" s="2">
        <f t="shared" si="0"/>
        <v>0</v>
      </c>
      <c r="AE4" s="16">
        <f t="shared" si="1"/>
        <v>0</v>
      </c>
      <c r="AF4" s="5"/>
    </row>
    <row r="5" spans="1:32" ht="15.6" x14ac:dyDescent="0.3">
      <c r="A5" s="4" t="s">
        <v>15</v>
      </c>
      <c r="B5" s="2">
        <v>8</v>
      </c>
      <c r="C5" s="2">
        <v>6</v>
      </c>
      <c r="D5" s="2">
        <v>5</v>
      </c>
      <c r="E5" s="2">
        <v>5</v>
      </c>
      <c r="F5" s="2">
        <v>4</v>
      </c>
      <c r="G5" s="2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>
        <v>3</v>
      </c>
      <c r="W5" s="2">
        <v>5</v>
      </c>
      <c r="X5" s="2">
        <v>2</v>
      </c>
      <c r="Y5" s="2">
        <v>3</v>
      </c>
      <c r="Z5" s="2">
        <v>3</v>
      </c>
      <c r="AA5" s="3"/>
      <c r="AB5" s="3"/>
      <c r="AC5" s="3"/>
      <c r="AD5" s="2">
        <f t="shared" si="0"/>
        <v>35</v>
      </c>
      <c r="AE5" s="16">
        <f t="shared" si="1"/>
        <v>3.8888888888888888</v>
      </c>
      <c r="AF5" s="5">
        <v>7</v>
      </c>
    </row>
    <row r="6" spans="1:32" ht="15.6" x14ac:dyDescent="0.3">
      <c r="A6" s="4" t="s">
        <v>4</v>
      </c>
      <c r="B6" s="2">
        <v>7</v>
      </c>
      <c r="C6" s="2">
        <v>8</v>
      </c>
      <c r="D6" s="2">
        <v>5</v>
      </c>
      <c r="E6" s="2">
        <v>4</v>
      </c>
      <c r="F6" s="2">
        <v>4</v>
      </c>
      <c r="G6" s="2">
        <v>5</v>
      </c>
      <c r="H6" s="2">
        <v>3</v>
      </c>
      <c r="I6" s="2">
        <v>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>
        <v>4</v>
      </c>
      <c r="W6" s="2">
        <v>5</v>
      </c>
      <c r="X6" s="2">
        <v>4</v>
      </c>
      <c r="Y6" s="2">
        <v>5</v>
      </c>
      <c r="Z6" s="2">
        <v>1</v>
      </c>
      <c r="AA6" s="3"/>
      <c r="AB6" s="3"/>
      <c r="AC6" s="3"/>
      <c r="AD6" s="2">
        <f t="shared" si="0"/>
        <v>43</v>
      </c>
      <c r="AE6" s="16">
        <f>(D6+E6+F6+G6+H6+I6+V6+W6+X6+Y6+Z6)/11</f>
        <v>3.9090909090909092</v>
      </c>
      <c r="AF6" s="5">
        <v>6</v>
      </c>
    </row>
    <row r="7" spans="1:32" ht="15.6" x14ac:dyDescent="0.3">
      <c r="A7" s="4" t="s">
        <v>7</v>
      </c>
      <c r="B7" s="2">
        <v>7</v>
      </c>
      <c r="C7" s="2">
        <v>10</v>
      </c>
      <c r="D7" s="2">
        <v>3</v>
      </c>
      <c r="E7" s="2">
        <v>3</v>
      </c>
      <c r="F7" s="2">
        <v>3</v>
      </c>
      <c r="G7" s="2">
        <v>4</v>
      </c>
      <c r="H7" s="2">
        <v>0</v>
      </c>
      <c r="I7" s="2">
        <v>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>
        <v>4</v>
      </c>
      <c r="W7" s="2">
        <v>5</v>
      </c>
      <c r="X7" s="2">
        <v>2</v>
      </c>
      <c r="Y7" s="2">
        <v>4</v>
      </c>
      <c r="Z7" s="2">
        <v>2</v>
      </c>
      <c r="AA7" s="3"/>
      <c r="AB7" s="3"/>
      <c r="AC7" s="3"/>
      <c r="AD7" s="2">
        <f t="shared" si="0"/>
        <v>30</v>
      </c>
      <c r="AE7" s="16">
        <f>(D7+E7+F7+G7+H7+I7+V7+W7+X7+Y7+Z7)/11</f>
        <v>2.7272727272727271</v>
      </c>
      <c r="AF7" s="5">
        <v>6</v>
      </c>
    </row>
    <row r="8" spans="1:32" ht="15.6" x14ac:dyDescent="0.3">
      <c r="A8" s="4" t="s">
        <v>16</v>
      </c>
      <c r="B8" s="2">
        <v>6</v>
      </c>
      <c r="C8" s="2">
        <v>11</v>
      </c>
      <c r="D8" s="2">
        <v>4</v>
      </c>
      <c r="E8" s="2">
        <v>4</v>
      </c>
      <c r="F8" s="2">
        <v>5</v>
      </c>
      <c r="G8" s="2">
        <v>5</v>
      </c>
      <c r="H8" s="2">
        <v>4</v>
      </c>
      <c r="I8" s="2">
        <v>4</v>
      </c>
      <c r="J8" s="2">
        <v>4</v>
      </c>
      <c r="K8" s="2">
        <v>3</v>
      </c>
      <c r="L8" s="3"/>
      <c r="M8" s="3"/>
      <c r="N8" s="3"/>
      <c r="O8" s="3"/>
      <c r="P8" s="3"/>
      <c r="Q8" s="3"/>
      <c r="R8" s="3"/>
      <c r="S8" s="3"/>
      <c r="T8" s="3"/>
      <c r="U8" s="3"/>
      <c r="V8" s="2">
        <v>4</v>
      </c>
      <c r="W8" s="2">
        <v>4</v>
      </c>
      <c r="X8" s="2">
        <v>2</v>
      </c>
      <c r="Y8" s="2">
        <v>3</v>
      </c>
      <c r="Z8" s="2">
        <v>2</v>
      </c>
      <c r="AA8" s="2">
        <v>0</v>
      </c>
      <c r="AB8" s="2">
        <v>4</v>
      </c>
      <c r="AC8" s="2">
        <v>0</v>
      </c>
      <c r="AD8" s="2">
        <f t="shared" si="0"/>
        <v>52</v>
      </c>
      <c r="AE8" s="16">
        <f>(D8+E8+F8+G8+H8+I8+J8+K8+V8+W8+X8+Y8+Z8+AA8+AB8+AC8)/16</f>
        <v>3.25</v>
      </c>
      <c r="AF8" s="5">
        <v>5</v>
      </c>
    </row>
    <row r="9" spans="1:32" ht="15.6" x14ac:dyDescent="0.3">
      <c r="A9" s="4" t="s">
        <v>1</v>
      </c>
      <c r="B9" s="2">
        <v>6</v>
      </c>
      <c r="C9" s="2">
        <v>11</v>
      </c>
      <c r="D9" s="2">
        <v>5</v>
      </c>
      <c r="E9" s="2">
        <v>5</v>
      </c>
      <c r="F9" s="2">
        <v>3</v>
      </c>
      <c r="G9" s="2">
        <v>2</v>
      </c>
      <c r="H9" s="2">
        <v>3</v>
      </c>
      <c r="I9" s="2">
        <v>3</v>
      </c>
      <c r="J9" s="2">
        <v>4</v>
      </c>
      <c r="K9" s="2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2">
        <v>5</v>
      </c>
      <c r="W9" s="2">
        <v>5</v>
      </c>
      <c r="X9" s="2">
        <v>3</v>
      </c>
      <c r="Y9" s="2">
        <v>4</v>
      </c>
      <c r="Z9" s="2">
        <v>0</v>
      </c>
      <c r="AA9" s="2">
        <v>4</v>
      </c>
      <c r="AB9" s="2">
        <v>0</v>
      </c>
      <c r="AC9" s="2">
        <v>0</v>
      </c>
      <c r="AD9" s="2">
        <f t="shared" si="0"/>
        <v>50</v>
      </c>
      <c r="AE9" s="16">
        <f t="shared" ref="AE9:AE12" si="2">(D9+E9+F9+G9+H9+I9+J9+K9+V9+W9+X9+Y9+Z9+AA9+AB9+AC9)/16</f>
        <v>3.125</v>
      </c>
      <c r="AF9" s="5">
        <v>5</v>
      </c>
    </row>
    <row r="10" spans="1:32" ht="15.6" x14ac:dyDescent="0.3">
      <c r="A10" s="4" t="s">
        <v>5</v>
      </c>
      <c r="B10" s="2">
        <v>6</v>
      </c>
      <c r="C10" s="2">
        <v>8</v>
      </c>
      <c r="D10" s="2">
        <v>4</v>
      </c>
      <c r="E10" s="2">
        <v>4</v>
      </c>
      <c r="F10" s="2">
        <v>4</v>
      </c>
      <c r="G10" s="2">
        <v>4</v>
      </c>
      <c r="H10" s="2">
        <v>3</v>
      </c>
      <c r="I10" s="2">
        <v>3</v>
      </c>
      <c r="J10" s="2">
        <v>2</v>
      </c>
      <c r="K10" s="2">
        <v>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2">
        <v>5</v>
      </c>
      <c r="W10" s="2">
        <v>4</v>
      </c>
      <c r="X10" s="2">
        <v>3</v>
      </c>
      <c r="Y10" s="2">
        <v>3</v>
      </c>
      <c r="Z10" s="2">
        <v>5</v>
      </c>
      <c r="AA10" s="2">
        <v>5</v>
      </c>
      <c r="AB10" s="2">
        <v>4</v>
      </c>
      <c r="AC10" s="2">
        <v>4</v>
      </c>
      <c r="AD10" s="2">
        <f t="shared" si="0"/>
        <v>60</v>
      </c>
      <c r="AE10" s="16">
        <f t="shared" si="2"/>
        <v>3.75</v>
      </c>
      <c r="AF10" s="5">
        <v>5</v>
      </c>
    </row>
    <row r="11" spans="1:32" ht="15.6" x14ac:dyDescent="0.3">
      <c r="A11" s="4" t="s">
        <v>8</v>
      </c>
      <c r="B11" s="2">
        <v>6</v>
      </c>
      <c r="C11" s="2">
        <v>10</v>
      </c>
      <c r="D11" s="2">
        <v>4</v>
      </c>
      <c r="E11" s="2">
        <v>5</v>
      </c>
      <c r="F11" s="2">
        <v>4</v>
      </c>
      <c r="G11" s="2">
        <v>5</v>
      </c>
      <c r="H11" s="2">
        <v>4</v>
      </c>
      <c r="I11" s="2">
        <v>4</v>
      </c>
      <c r="J11" s="2">
        <v>3</v>
      </c>
      <c r="K11" s="2">
        <v>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2">
        <v>5</v>
      </c>
      <c r="W11" s="2">
        <v>5</v>
      </c>
      <c r="X11" s="2">
        <v>3</v>
      </c>
      <c r="Y11" s="2">
        <v>4</v>
      </c>
      <c r="Z11" s="2">
        <v>4</v>
      </c>
      <c r="AA11" s="2">
        <v>0</v>
      </c>
      <c r="AB11" s="2">
        <v>0</v>
      </c>
      <c r="AC11" s="2">
        <v>4</v>
      </c>
      <c r="AD11" s="2">
        <f t="shared" si="0"/>
        <v>57</v>
      </c>
      <c r="AE11" s="16">
        <f t="shared" si="2"/>
        <v>3.5625</v>
      </c>
      <c r="AF11" s="5">
        <v>5</v>
      </c>
    </row>
    <row r="12" spans="1:32" ht="15.6" x14ac:dyDescent="0.3">
      <c r="A12" s="4" t="s">
        <v>9</v>
      </c>
      <c r="B12" s="2">
        <v>6</v>
      </c>
      <c r="C12" s="2">
        <v>9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4</v>
      </c>
      <c r="K12" s="2">
        <v>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2">
        <v>5</v>
      </c>
      <c r="W12" s="2">
        <v>5</v>
      </c>
      <c r="X12" s="2">
        <v>3</v>
      </c>
      <c r="Y12" s="2">
        <v>3</v>
      </c>
      <c r="Z12" s="2">
        <v>3</v>
      </c>
      <c r="AA12" s="2">
        <v>4</v>
      </c>
      <c r="AB12" s="2">
        <v>0</v>
      </c>
      <c r="AC12" s="2">
        <v>5</v>
      </c>
      <c r="AD12" s="2">
        <f t="shared" si="0"/>
        <v>66</v>
      </c>
      <c r="AE12" s="16">
        <f t="shared" si="2"/>
        <v>4.125</v>
      </c>
      <c r="AF12" s="18" t="s">
        <v>52</v>
      </c>
    </row>
    <row r="13" spans="1:32" ht="15.6" x14ac:dyDescent="0.3">
      <c r="A13" s="4" t="s">
        <v>6</v>
      </c>
      <c r="B13" s="2">
        <v>4</v>
      </c>
      <c r="C13" s="2">
        <v>11</v>
      </c>
      <c r="D13" s="2">
        <v>4</v>
      </c>
      <c r="E13" s="2">
        <v>4</v>
      </c>
      <c r="F13" s="2">
        <v>3</v>
      </c>
      <c r="G13" s="2">
        <v>3</v>
      </c>
      <c r="H13" s="2">
        <v>4</v>
      </c>
      <c r="I13" s="2">
        <v>4</v>
      </c>
      <c r="J13" s="2">
        <v>4</v>
      </c>
      <c r="K13" s="2">
        <v>3</v>
      </c>
      <c r="L13" s="2">
        <v>4</v>
      </c>
      <c r="M13" s="2">
        <v>4</v>
      </c>
      <c r="N13" s="2">
        <v>4</v>
      </c>
      <c r="O13" s="2">
        <v>3</v>
      </c>
      <c r="P13" s="3"/>
      <c r="Q13" s="3"/>
      <c r="R13" s="3"/>
      <c r="S13" s="3"/>
      <c r="T13" s="3"/>
      <c r="U13" s="3"/>
      <c r="V13" s="2">
        <v>5</v>
      </c>
      <c r="W13" s="2">
        <v>4</v>
      </c>
      <c r="X13" s="2">
        <v>3</v>
      </c>
      <c r="Y13" s="2">
        <v>4</v>
      </c>
      <c r="Z13" s="2">
        <v>4</v>
      </c>
      <c r="AA13" s="2">
        <v>5</v>
      </c>
      <c r="AB13" s="2">
        <v>5</v>
      </c>
      <c r="AC13" s="2">
        <v>5</v>
      </c>
      <c r="AD13" s="2">
        <f t="shared" si="0"/>
        <v>79</v>
      </c>
      <c r="AE13" s="16">
        <f>(D13+E13+F13+G13+H13+I13+J13+K13+L13+M13+N13+O13+V13+W13+X13+Y13+Z13+AA13+AB13+AC13)/20</f>
        <v>3.95</v>
      </c>
      <c r="AF13" s="18" t="s">
        <v>53</v>
      </c>
    </row>
    <row r="14" spans="1:32" ht="15.6" x14ac:dyDescent="0.3">
      <c r="A14" s="4" t="s">
        <v>10</v>
      </c>
      <c r="B14" s="2">
        <v>4</v>
      </c>
      <c r="C14" s="2">
        <v>10</v>
      </c>
      <c r="D14" s="2">
        <v>4</v>
      </c>
      <c r="E14" s="2">
        <v>3</v>
      </c>
      <c r="F14" s="2">
        <v>3</v>
      </c>
      <c r="G14" s="2">
        <v>3</v>
      </c>
      <c r="H14" s="2">
        <v>2</v>
      </c>
      <c r="I14" s="2">
        <v>3</v>
      </c>
      <c r="J14" s="2">
        <v>4</v>
      </c>
      <c r="K14" s="2">
        <v>3</v>
      </c>
      <c r="L14" s="2">
        <v>2</v>
      </c>
      <c r="M14" s="2">
        <v>3</v>
      </c>
      <c r="N14" s="2">
        <v>2</v>
      </c>
      <c r="O14" s="2">
        <v>2</v>
      </c>
      <c r="P14" s="3"/>
      <c r="Q14" s="3"/>
      <c r="R14" s="3"/>
      <c r="S14" s="3"/>
      <c r="T14" s="3"/>
      <c r="U14" s="3"/>
      <c r="V14" s="2">
        <v>4</v>
      </c>
      <c r="W14" s="2">
        <v>5</v>
      </c>
      <c r="X14" s="2">
        <v>4</v>
      </c>
      <c r="Y14" s="2">
        <v>5</v>
      </c>
      <c r="Z14" s="2">
        <v>4</v>
      </c>
      <c r="AA14" s="2">
        <v>5</v>
      </c>
      <c r="AB14" s="2">
        <v>5</v>
      </c>
      <c r="AC14" s="2">
        <v>5</v>
      </c>
      <c r="AD14" s="2">
        <f t="shared" si="0"/>
        <v>71</v>
      </c>
      <c r="AE14" s="16">
        <f t="shared" ref="AE14:AE16" si="3">(D14+E14+F14+G14+H14+I14+J14+K14+L14+M14+N14+O14+V14+W14+X14+Y14+Z14+AA14+AB14+AC14)/20</f>
        <v>3.55</v>
      </c>
      <c r="AF14" s="5">
        <v>3</v>
      </c>
    </row>
    <row r="15" spans="1:32" ht="15.6" x14ac:dyDescent="0.3">
      <c r="A15" s="4" t="s">
        <v>11</v>
      </c>
      <c r="B15" s="2">
        <v>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>
        <f t="shared" si="0"/>
        <v>0</v>
      </c>
      <c r="AE15" s="16">
        <f t="shared" si="3"/>
        <v>0</v>
      </c>
      <c r="AF15" s="5"/>
    </row>
    <row r="16" spans="1:32" ht="15.6" x14ac:dyDescent="0.3">
      <c r="A16" s="4" t="s">
        <v>12</v>
      </c>
      <c r="B16" s="2">
        <v>4</v>
      </c>
      <c r="C16" s="2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  <c r="AA16" s="2"/>
      <c r="AB16" s="2"/>
      <c r="AC16" s="2"/>
      <c r="AD16" s="2">
        <f t="shared" si="0"/>
        <v>0</v>
      </c>
      <c r="AE16" s="16">
        <f t="shared" si="3"/>
        <v>0</v>
      </c>
      <c r="AF16" s="5">
        <v>3</v>
      </c>
    </row>
    <row r="17" spans="1:32" ht="15.6" x14ac:dyDescent="0.3">
      <c r="A17" s="4" t="s">
        <v>18</v>
      </c>
      <c r="B17" s="2">
        <v>1</v>
      </c>
      <c r="C17" s="2">
        <v>13</v>
      </c>
      <c r="D17" s="2">
        <v>5</v>
      </c>
      <c r="E17" s="2">
        <v>5</v>
      </c>
      <c r="F17" s="2">
        <v>3</v>
      </c>
      <c r="G17" s="2">
        <v>4</v>
      </c>
      <c r="H17" s="2">
        <v>5</v>
      </c>
      <c r="I17" s="2">
        <v>5</v>
      </c>
      <c r="J17" s="2">
        <v>5</v>
      </c>
      <c r="K17" s="2">
        <v>4</v>
      </c>
      <c r="L17" s="2">
        <v>5</v>
      </c>
      <c r="M17" s="2">
        <v>5</v>
      </c>
      <c r="N17" s="2">
        <v>4</v>
      </c>
      <c r="O17" s="2">
        <v>4</v>
      </c>
      <c r="P17" s="2">
        <v>3</v>
      </c>
      <c r="Q17" s="2">
        <v>2</v>
      </c>
      <c r="R17" s="2">
        <v>3</v>
      </c>
      <c r="S17" s="2">
        <v>4</v>
      </c>
      <c r="T17" s="2">
        <v>3</v>
      </c>
      <c r="U17" s="2">
        <v>3</v>
      </c>
      <c r="V17" s="2">
        <v>5</v>
      </c>
      <c r="W17" s="2">
        <v>5</v>
      </c>
      <c r="X17" s="2">
        <v>4</v>
      </c>
      <c r="Y17" s="2">
        <v>3</v>
      </c>
      <c r="Z17" s="2">
        <v>2</v>
      </c>
      <c r="AA17" s="2">
        <v>0</v>
      </c>
      <c r="AB17" s="2">
        <v>5</v>
      </c>
      <c r="AC17" s="2">
        <v>5</v>
      </c>
      <c r="AD17" s="2">
        <f t="shared" si="0"/>
        <v>101</v>
      </c>
      <c r="AE17" s="16">
        <f>(D17+E17+F17+G17+H17+I17+J17+K17+L17+M17+N17+O17+P17+Q17+R17+S17+T17+U17+V17+W17+X17+Y17+Z17+AA17+AB17+AC17)/26</f>
        <v>3.8846153846153846</v>
      </c>
      <c r="AF17" s="18" t="s">
        <v>50</v>
      </c>
    </row>
    <row r="18" spans="1:32" ht="15.6" x14ac:dyDescent="0.3">
      <c r="A18" s="4" t="s">
        <v>2</v>
      </c>
      <c r="B18" s="2">
        <v>1</v>
      </c>
      <c r="C18" s="2">
        <v>12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>
        <v>3</v>
      </c>
      <c r="K18" s="2">
        <v>4</v>
      </c>
      <c r="L18" s="2">
        <v>5</v>
      </c>
      <c r="M18" s="2">
        <v>5</v>
      </c>
      <c r="N18" s="2">
        <v>3</v>
      </c>
      <c r="O18" s="2">
        <v>3</v>
      </c>
      <c r="P18" s="2">
        <v>3</v>
      </c>
      <c r="Q18" s="2">
        <v>2</v>
      </c>
      <c r="R18" s="2">
        <v>3</v>
      </c>
      <c r="S18" s="2">
        <v>3</v>
      </c>
      <c r="T18" s="2">
        <v>4</v>
      </c>
      <c r="U18" s="2">
        <v>3</v>
      </c>
      <c r="V18" s="2">
        <v>2</v>
      </c>
      <c r="W18" s="2">
        <v>5</v>
      </c>
      <c r="X18" s="2">
        <v>4</v>
      </c>
      <c r="Y18" s="2">
        <v>4</v>
      </c>
      <c r="Z18" s="2">
        <v>3</v>
      </c>
      <c r="AA18" s="2">
        <v>4</v>
      </c>
      <c r="AB18" s="2">
        <v>5</v>
      </c>
      <c r="AC18" s="2">
        <v>5</v>
      </c>
      <c r="AD18" s="2">
        <f t="shared" si="0"/>
        <v>103</v>
      </c>
      <c r="AE18" s="16">
        <f t="shared" ref="AE18:AE20" si="4">(D18+E18+F18+G18+H18+I18+J18+K18+L18+M18+N18+O18+P18+Q18+R18+S18+T18+U18+V18+W18+X18+Y18+Z18+AA18+AB18+AC18)/26</f>
        <v>3.9615384615384617</v>
      </c>
      <c r="AF18" s="18" t="s">
        <v>50</v>
      </c>
    </row>
    <row r="19" spans="1:32" ht="15.6" x14ac:dyDescent="0.3">
      <c r="A19" s="4" t="s">
        <v>3</v>
      </c>
      <c r="B19" s="2">
        <v>1</v>
      </c>
      <c r="C19" s="2">
        <v>15</v>
      </c>
      <c r="D19" s="2">
        <v>4</v>
      </c>
      <c r="E19" s="2">
        <v>4</v>
      </c>
      <c r="F19" s="2">
        <v>3</v>
      </c>
      <c r="G19" s="2">
        <v>3</v>
      </c>
      <c r="H19" s="2">
        <v>4</v>
      </c>
      <c r="I19" s="2">
        <v>4</v>
      </c>
      <c r="J19" s="2">
        <v>3</v>
      </c>
      <c r="K19" s="2">
        <v>3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3</v>
      </c>
      <c r="R19" s="2">
        <v>2</v>
      </c>
      <c r="S19" s="2">
        <v>2</v>
      </c>
      <c r="T19" s="2">
        <v>3</v>
      </c>
      <c r="U19" s="2">
        <v>3</v>
      </c>
      <c r="V19" s="2">
        <v>5</v>
      </c>
      <c r="W19" s="2">
        <v>2</v>
      </c>
      <c r="X19" s="2">
        <v>4</v>
      </c>
      <c r="Y19" s="2">
        <v>3</v>
      </c>
      <c r="Z19" s="2">
        <v>2</v>
      </c>
      <c r="AA19" s="2">
        <v>5</v>
      </c>
      <c r="AB19" s="2">
        <v>5</v>
      </c>
      <c r="AC19" s="2">
        <v>5</v>
      </c>
      <c r="AD19" s="2">
        <f t="shared" si="0"/>
        <v>87</v>
      </c>
      <c r="AE19" s="16">
        <f t="shared" si="4"/>
        <v>3.3461538461538463</v>
      </c>
      <c r="AF19" s="18" t="s">
        <v>50</v>
      </c>
    </row>
    <row r="20" spans="1:32" ht="16.2" thickBot="1" x14ac:dyDescent="0.35">
      <c r="A20" s="6" t="s">
        <v>30</v>
      </c>
      <c r="B20" s="7">
        <v>1</v>
      </c>
      <c r="C20" s="7">
        <v>17</v>
      </c>
      <c r="D20" s="7">
        <v>3</v>
      </c>
      <c r="E20" s="7">
        <v>4</v>
      </c>
      <c r="F20" s="7">
        <v>4</v>
      </c>
      <c r="G20" s="7">
        <v>2</v>
      </c>
      <c r="H20" s="7">
        <v>2</v>
      </c>
      <c r="I20" s="7">
        <v>2</v>
      </c>
      <c r="J20" s="7">
        <v>2</v>
      </c>
      <c r="K20" s="7">
        <v>2</v>
      </c>
      <c r="L20" s="7">
        <v>2</v>
      </c>
      <c r="M20" s="7">
        <v>2</v>
      </c>
      <c r="N20" s="7">
        <v>2</v>
      </c>
      <c r="O20" s="7">
        <v>2</v>
      </c>
      <c r="P20" s="7">
        <v>2</v>
      </c>
      <c r="Q20" s="7">
        <v>3</v>
      </c>
      <c r="R20" s="7">
        <v>2</v>
      </c>
      <c r="S20" s="7">
        <v>2</v>
      </c>
      <c r="T20" s="7">
        <v>1</v>
      </c>
      <c r="U20" s="7">
        <v>1</v>
      </c>
      <c r="V20" s="7">
        <v>4</v>
      </c>
      <c r="W20" s="7">
        <v>2</v>
      </c>
      <c r="X20" s="7">
        <v>4</v>
      </c>
      <c r="Y20" s="7">
        <v>2</v>
      </c>
      <c r="Z20" s="7">
        <v>2</v>
      </c>
      <c r="AA20" s="7">
        <v>5</v>
      </c>
      <c r="AB20" s="7">
        <v>5</v>
      </c>
      <c r="AC20" s="7">
        <v>4</v>
      </c>
      <c r="AD20" s="7">
        <f t="shared" si="0"/>
        <v>68</v>
      </c>
      <c r="AE20" s="17">
        <f t="shared" si="4"/>
        <v>2.6153846153846154</v>
      </c>
      <c r="AF20" s="18" t="s">
        <v>50</v>
      </c>
    </row>
  </sheetData>
  <autoFilter ref="B1:B21">
    <sortState ref="A2:AE20">
      <sortCondition descending="1" ref="B1:B20"/>
    </sortState>
  </autoFilter>
  <pageMargins left="0.7" right="0.7" top="0.75" bottom="0.75" header="0.3" footer="0.3"/>
  <pageSetup paperSize="9" orientation="portrait" r:id="rId1"/>
  <ignoredErrors>
    <ignoredError sqref="AD5 AD8:AD14 AD16:AD20 AD2:AD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25" workbookViewId="0">
      <selection activeCell="I42" sqref="I42"/>
    </sheetView>
  </sheetViews>
  <sheetFormatPr defaultColWidth="8.88671875" defaultRowHeight="14.4" x14ac:dyDescent="0.3"/>
  <cols>
    <col min="1" max="1" width="16.88671875" bestFit="1" customWidth="1"/>
    <col min="2" max="2" width="11.109375" bestFit="1" customWidth="1"/>
    <col min="3" max="3" width="12.6640625" bestFit="1" customWidth="1"/>
    <col min="4" max="4" width="9.6640625" bestFit="1" customWidth="1"/>
    <col min="5" max="5" width="19.109375" bestFit="1" customWidth="1"/>
    <col min="6" max="6" width="11.109375" bestFit="1" customWidth="1"/>
    <col min="7" max="7" width="9.6640625" bestFit="1" customWidth="1"/>
    <col min="8" max="8" width="15.44140625" customWidth="1"/>
    <col min="9" max="9" width="15.6640625" bestFit="1" customWidth="1"/>
    <col min="10" max="10" width="9.6640625" bestFit="1" customWidth="1"/>
    <col min="11" max="11" width="16.33203125" customWidth="1"/>
    <col min="13" max="21" width="0" hidden="1" customWidth="1"/>
  </cols>
  <sheetData>
    <row r="1" spans="1:21" ht="18" x14ac:dyDescent="0.3">
      <c r="A1" s="115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1" ht="15" thickBot="1" x14ac:dyDescent="0.35"/>
    <row r="3" spans="1:21" ht="54.6" thickBot="1" x14ac:dyDescent="0.35">
      <c r="A3" s="28" t="s">
        <v>101</v>
      </c>
      <c r="B3" s="29" t="s">
        <v>100</v>
      </c>
      <c r="C3" s="30" t="s">
        <v>105</v>
      </c>
      <c r="D3" s="31" t="s">
        <v>79</v>
      </c>
      <c r="E3" s="30" t="s">
        <v>108</v>
      </c>
      <c r="F3" s="32" t="s">
        <v>106</v>
      </c>
      <c r="G3" s="33" t="s">
        <v>79</v>
      </c>
      <c r="H3" s="32" t="s">
        <v>108</v>
      </c>
      <c r="I3" s="34" t="s">
        <v>107</v>
      </c>
      <c r="J3" s="35" t="s">
        <v>79</v>
      </c>
      <c r="K3" s="34" t="s">
        <v>108</v>
      </c>
    </row>
    <row r="4" spans="1:21" x14ac:dyDescent="0.3">
      <c r="A4" s="118" t="s">
        <v>102</v>
      </c>
      <c r="B4" s="118" t="s">
        <v>54</v>
      </c>
      <c r="C4" s="22" t="s">
        <v>72</v>
      </c>
      <c r="D4" s="23" t="s">
        <v>80</v>
      </c>
      <c r="E4" s="24" t="s">
        <v>69</v>
      </c>
      <c r="F4" s="22" t="s">
        <v>72</v>
      </c>
      <c r="G4" s="23" t="s">
        <v>80</v>
      </c>
      <c r="H4" s="24" t="s">
        <v>88</v>
      </c>
      <c r="I4" s="22" t="s">
        <v>81</v>
      </c>
      <c r="J4" s="23" t="s">
        <v>82</v>
      </c>
      <c r="K4" s="24" t="s">
        <v>71</v>
      </c>
      <c r="N4">
        <v>8</v>
      </c>
      <c r="O4">
        <v>7</v>
      </c>
      <c r="P4">
        <v>6</v>
      </c>
      <c r="Q4">
        <v>5</v>
      </c>
      <c r="R4">
        <v>4</v>
      </c>
      <c r="S4">
        <v>3</v>
      </c>
      <c r="T4">
        <v>2</v>
      </c>
      <c r="U4">
        <v>1</v>
      </c>
    </row>
    <row r="5" spans="1:21" x14ac:dyDescent="0.3">
      <c r="A5" s="116"/>
      <c r="B5" s="116"/>
      <c r="C5" s="4"/>
      <c r="D5" s="2"/>
      <c r="E5" s="19"/>
      <c r="F5" s="4"/>
      <c r="G5" s="2"/>
      <c r="H5" s="19"/>
      <c r="I5" s="4" t="s">
        <v>72</v>
      </c>
      <c r="J5" s="2" t="s">
        <v>80</v>
      </c>
      <c r="K5" s="19" t="s">
        <v>86</v>
      </c>
      <c r="M5" s="4" t="s">
        <v>72</v>
      </c>
      <c r="N5">
        <v>7</v>
      </c>
      <c r="O5">
        <v>2</v>
      </c>
      <c r="P5">
        <v>2</v>
      </c>
      <c r="Q5">
        <v>2</v>
      </c>
      <c r="R5">
        <v>3</v>
      </c>
      <c r="S5">
        <v>3</v>
      </c>
      <c r="T5">
        <v>3</v>
      </c>
      <c r="U5">
        <v>3</v>
      </c>
    </row>
    <row r="6" spans="1:21" x14ac:dyDescent="0.3">
      <c r="A6" s="116" t="s">
        <v>103</v>
      </c>
      <c r="B6" s="116" t="s">
        <v>55</v>
      </c>
      <c r="C6" s="4" t="s">
        <v>72</v>
      </c>
      <c r="D6" s="2" t="s">
        <v>80</v>
      </c>
      <c r="E6" s="19" t="s">
        <v>83</v>
      </c>
      <c r="F6" s="4" t="s">
        <v>72</v>
      </c>
      <c r="G6" s="2" t="s">
        <v>80</v>
      </c>
      <c r="H6" s="19" t="s">
        <v>68</v>
      </c>
      <c r="I6" s="4" t="s">
        <v>81</v>
      </c>
      <c r="J6" s="2" t="s">
        <v>82</v>
      </c>
      <c r="K6" s="19" t="s">
        <v>71</v>
      </c>
      <c r="M6" s="4" t="s">
        <v>73</v>
      </c>
      <c r="N6">
        <v>6</v>
      </c>
      <c r="O6">
        <v>6</v>
      </c>
      <c r="P6">
        <v>4</v>
      </c>
      <c r="Q6">
        <v>4</v>
      </c>
      <c r="R6">
        <v>2</v>
      </c>
      <c r="S6">
        <v>2</v>
      </c>
      <c r="T6">
        <v>1</v>
      </c>
      <c r="U6">
        <v>2</v>
      </c>
    </row>
    <row r="7" spans="1:21" x14ac:dyDescent="0.3">
      <c r="A7" s="116"/>
      <c r="B7" s="116"/>
      <c r="C7" s="4"/>
      <c r="D7" s="2"/>
      <c r="E7" s="19"/>
      <c r="F7" s="4" t="s">
        <v>72</v>
      </c>
      <c r="G7" s="2" t="s">
        <v>82</v>
      </c>
      <c r="H7" s="19" t="s">
        <v>95</v>
      </c>
      <c r="I7" s="4" t="s">
        <v>97</v>
      </c>
      <c r="J7" s="2" t="s">
        <v>80</v>
      </c>
      <c r="K7" s="19" t="s">
        <v>86</v>
      </c>
      <c r="M7" s="4" t="s">
        <v>74</v>
      </c>
      <c r="O7">
        <v>5</v>
      </c>
      <c r="P7">
        <v>6</v>
      </c>
      <c r="Q7">
        <v>5</v>
      </c>
      <c r="R7">
        <v>3</v>
      </c>
      <c r="S7">
        <v>3</v>
      </c>
      <c r="T7">
        <v>3</v>
      </c>
      <c r="U7">
        <v>1</v>
      </c>
    </row>
    <row r="8" spans="1:21" ht="15" thickBot="1" x14ac:dyDescent="0.35">
      <c r="A8" s="117"/>
      <c r="B8" s="117"/>
      <c r="C8" s="6"/>
      <c r="D8" s="7"/>
      <c r="E8" s="20"/>
      <c r="F8" s="6" t="s">
        <v>72</v>
      </c>
      <c r="G8" s="7" t="s">
        <v>84</v>
      </c>
      <c r="H8" s="20" t="s">
        <v>94</v>
      </c>
      <c r="I8" s="6"/>
      <c r="J8" s="7"/>
      <c r="K8" s="20"/>
      <c r="M8" s="4" t="s">
        <v>75</v>
      </c>
      <c r="P8">
        <v>3</v>
      </c>
      <c r="Q8">
        <v>5</v>
      </c>
      <c r="R8">
        <v>4</v>
      </c>
      <c r="S8">
        <v>2</v>
      </c>
      <c r="T8">
        <v>3</v>
      </c>
      <c r="U8">
        <v>1</v>
      </c>
    </row>
    <row r="9" spans="1:21" ht="15" thickBot="1" x14ac:dyDescent="0.35">
      <c r="A9" s="26"/>
      <c r="B9" s="27"/>
      <c r="C9" s="26"/>
      <c r="D9" s="25"/>
      <c r="E9" s="27"/>
      <c r="F9" s="26"/>
      <c r="G9" s="25"/>
      <c r="H9" s="27"/>
      <c r="I9" s="26"/>
      <c r="J9" s="25"/>
      <c r="K9" s="27"/>
      <c r="M9" s="4" t="s">
        <v>76</v>
      </c>
      <c r="Q9">
        <v>2</v>
      </c>
      <c r="R9">
        <v>2</v>
      </c>
      <c r="S9">
        <v>3</v>
      </c>
      <c r="T9">
        <v>2</v>
      </c>
      <c r="U9">
        <v>1</v>
      </c>
    </row>
    <row r="10" spans="1:21" x14ac:dyDescent="0.3">
      <c r="A10" s="118" t="s">
        <v>102</v>
      </c>
      <c r="B10" s="118" t="s">
        <v>56</v>
      </c>
      <c r="C10" s="22" t="s">
        <v>72</v>
      </c>
      <c r="D10" s="23" t="s">
        <v>80</v>
      </c>
      <c r="E10" s="24" t="s">
        <v>69</v>
      </c>
      <c r="F10" s="22" t="s">
        <v>72</v>
      </c>
      <c r="G10" s="23" t="s">
        <v>80</v>
      </c>
      <c r="H10" s="24" t="s">
        <v>85</v>
      </c>
      <c r="I10" s="22" t="s">
        <v>81</v>
      </c>
      <c r="J10" s="23" t="s">
        <v>82</v>
      </c>
      <c r="K10" s="24" t="s">
        <v>71</v>
      </c>
      <c r="M10" s="4" t="s">
        <v>91</v>
      </c>
      <c r="R10">
        <v>3</v>
      </c>
      <c r="S10">
        <v>2</v>
      </c>
      <c r="T10">
        <v>2</v>
      </c>
      <c r="U10">
        <v>1</v>
      </c>
    </row>
    <row r="11" spans="1:21" x14ac:dyDescent="0.3">
      <c r="A11" s="116"/>
      <c r="B11" s="116"/>
      <c r="C11" s="4"/>
      <c r="D11" s="2"/>
      <c r="E11" s="19"/>
      <c r="F11" s="4" t="s">
        <v>73</v>
      </c>
      <c r="G11" s="2" t="s">
        <v>82</v>
      </c>
      <c r="H11" s="19" t="s">
        <v>95</v>
      </c>
      <c r="I11" s="4" t="s">
        <v>73</v>
      </c>
      <c r="J11" s="2" t="s">
        <v>80</v>
      </c>
      <c r="K11" s="19" t="s">
        <v>94</v>
      </c>
      <c r="M11" s="4" t="s">
        <v>77</v>
      </c>
      <c r="S11">
        <v>2</v>
      </c>
      <c r="T11">
        <v>2</v>
      </c>
      <c r="U11">
        <v>1</v>
      </c>
    </row>
    <row r="12" spans="1:21" ht="15" thickBot="1" x14ac:dyDescent="0.35">
      <c r="A12" s="116" t="s">
        <v>103</v>
      </c>
      <c r="B12" s="116" t="s">
        <v>57</v>
      </c>
      <c r="C12" s="4" t="s">
        <v>72</v>
      </c>
      <c r="D12" s="2" t="s">
        <v>80</v>
      </c>
      <c r="E12" s="19" t="s">
        <v>83</v>
      </c>
      <c r="F12" s="4" t="s">
        <v>72</v>
      </c>
      <c r="G12" s="2" t="s">
        <v>80</v>
      </c>
      <c r="H12" s="19" t="s">
        <v>85</v>
      </c>
      <c r="I12" s="4" t="s">
        <v>81</v>
      </c>
      <c r="J12" s="2" t="s">
        <v>82</v>
      </c>
      <c r="K12" s="19" t="s">
        <v>71</v>
      </c>
      <c r="M12" s="4" t="s">
        <v>78</v>
      </c>
      <c r="T12">
        <v>2</v>
      </c>
      <c r="U12">
        <v>1</v>
      </c>
    </row>
    <row r="13" spans="1:21" ht="15" thickBot="1" x14ac:dyDescent="0.35">
      <c r="A13" s="116"/>
      <c r="B13" s="116"/>
      <c r="C13" s="4"/>
      <c r="D13" s="2"/>
      <c r="E13" s="19"/>
      <c r="F13" s="4" t="s">
        <v>72</v>
      </c>
      <c r="G13" s="2" t="s">
        <v>82</v>
      </c>
      <c r="H13" s="19" t="s">
        <v>92</v>
      </c>
      <c r="I13" s="4" t="s">
        <v>74</v>
      </c>
      <c r="J13" s="2" t="s">
        <v>80</v>
      </c>
      <c r="K13" s="19" t="s">
        <v>86</v>
      </c>
      <c r="M13" s="22" t="s">
        <v>114</v>
      </c>
      <c r="U13">
        <v>1</v>
      </c>
    </row>
    <row r="14" spans="1:21" ht="15" thickBot="1" x14ac:dyDescent="0.35">
      <c r="A14" s="117"/>
      <c r="B14" s="117"/>
      <c r="C14" s="6"/>
      <c r="D14" s="7"/>
      <c r="E14" s="20"/>
      <c r="F14" s="6" t="s">
        <v>73</v>
      </c>
      <c r="G14" s="7" t="s">
        <v>84</v>
      </c>
      <c r="H14" s="20" t="s">
        <v>116</v>
      </c>
      <c r="I14" s="6"/>
      <c r="J14" s="7"/>
      <c r="K14" s="20"/>
      <c r="M14" s="22" t="s">
        <v>81</v>
      </c>
      <c r="U14">
        <v>4</v>
      </c>
    </row>
    <row r="15" spans="1:21" ht="15" thickBot="1" x14ac:dyDescent="0.35">
      <c r="A15" s="26"/>
      <c r="B15" s="27"/>
      <c r="C15" s="26"/>
      <c r="D15" s="25"/>
      <c r="E15" s="27"/>
      <c r="F15" s="26"/>
      <c r="G15" s="25"/>
      <c r="H15" s="27"/>
      <c r="I15" s="26"/>
      <c r="J15" s="25"/>
      <c r="K15" s="27"/>
      <c r="M15" s="22" t="s">
        <v>89</v>
      </c>
      <c r="U15">
        <v>4</v>
      </c>
    </row>
    <row r="16" spans="1:21" x14ac:dyDescent="0.3">
      <c r="A16" s="118" t="s">
        <v>102</v>
      </c>
      <c r="B16" s="118" t="s">
        <v>58</v>
      </c>
      <c r="C16" s="22" t="s">
        <v>72</v>
      </c>
      <c r="D16" s="23" t="s">
        <v>80</v>
      </c>
      <c r="E16" s="24" t="s">
        <v>69</v>
      </c>
      <c r="F16" s="22" t="s">
        <v>72</v>
      </c>
      <c r="G16" s="23" t="s">
        <v>80</v>
      </c>
      <c r="H16" s="24" t="s">
        <v>85</v>
      </c>
      <c r="I16" s="22" t="s">
        <v>89</v>
      </c>
      <c r="J16" s="23" t="s">
        <v>82</v>
      </c>
      <c r="K16" s="24" t="s">
        <v>71</v>
      </c>
      <c r="M16" s="22" t="s">
        <v>90</v>
      </c>
      <c r="U16">
        <v>4</v>
      </c>
    </row>
    <row r="17" spans="1:11" x14ac:dyDescent="0.3">
      <c r="A17" s="116"/>
      <c r="B17" s="116"/>
      <c r="C17" s="4"/>
      <c r="D17" s="2"/>
      <c r="E17" s="19"/>
      <c r="F17" s="4" t="s">
        <v>74</v>
      </c>
      <c r="G17" s="2" t="s">
        <v>82</v>
      </c>
      <c r="H17" s="19" t="s">
        <v>92</v>
      </c>
      <c r="I17" s="4" t="s">
        <v>74</v>
      </c>
      <c r="J17" s="2" t="s">
        <v>80</v>
      </c>
      <c r="K17" s="19" t="s">
        <v>94</v>
      </c>
    </row>
    <row r="18" spans="1:11" x14ac:dyDescent="0.3">
      <c r="A18" s="116" t="s">
        <v>103</v>
      </c>
      <c r="B18" s="116" t="s">
        <v>59</v>
      </c>
      <c r="C18" s="4" t="s">
        <v>72</v>
      </c>
      <c r="D18" s="2" t="s">
        <v>80</v>
      </c>
      <c r="E18" s="19" t="s">
        <v>83</v>
      </c>
      <c r="F18" s="4" t="s">
        <v>72</v>
      </c>
      <c r="G18" s="2" t="s">
        <v>80</v>
      </c>
      <c r="H18" s="19" t="s">
        <v>85</v>
      </c>
      <c r="I18" s="4" t="s">
        <v>89</v>
      </c>
      <c r="J18" s="2" t="s">
        <v>82</v>
      </c>
      <c r="K18" s="19" t="s">
        <v>71</v>
      </c>
    </row>
    <row r="19" spans="1:11" x14ac:dyDescent="0.3">
      <c r="A19" s="116"/>
      <c r="B19" s="116"/>
      <c r="C19" s="4"/>
      <c r="D19" s="2"/>
      <c r="E19" s="19"/>
      <c r="F19" s="4" t="s">
        <v>74</v>
      </c>
      <c r="G19" s="2" t="s">
        <v>82</v>
      </c>
      <c r="H19" s="19" t="s">
        <v>95</v>
      </c>
      <c r="I19" s="4" t="s">
        <v>75</v>
      </c>
      <c r="J19" s="2" t="s">
        <v>80</v>
      </c>
      <c r="K19" s="19" t="s">
        <v>92</v>
      </c>
    </row>
    <row r="20" spans="1:11" ht="15" thickBot="1" x14ac:dyDescent="0.35">
      <c r="A20" s="117"/>
      <c r="B20" s="117"/>
      <c r="C20" s="6"/>
      <c r="D20" s="7"/>
      <c r="E20" s="20"/>
      <c r="F20" s="6" t="s">
        <v>73</v>
      </c>
      <c r="G20" s="7" t="s">
        <v>84</v>
      </c>
      <c r="H20" s="20" t="s">
        <v>94</v>
      </c>
      <c r="I20" s="6"/>
      <c r="J20" s="7"/>
      <c r="K20" s="20"/>
    </row>
    <row r="21" spans="1:11" ht="15" thickBot="1" x14ac:dyDescent="0.35">
      <c r="A21" s="26"/>
      <c r="B21" s="27"/>
      <c r="C21" s="26"/>
      <c r="D21" s="25"/>
      <c r="E21" s="27"/>
      <c r="F21" s="26"/>
      <c r="G21" s="25"/>
      <c r="H21" s="27"/>
      <c r="I21" s="26"/>
      <c r="J21" s="25"/>
      <c r="K21" s="27"/>
    </row>
    <row r="22" spans="1:11" x14ac:dyDescent="0.3">
      <c r="A22" s="118" t="s">
        <v>102</v>
      </c>
      <c r="B22" s="118" t="s">
        <v>60</v>
      </c>
      <c r="C22" s="22" t="s">
        <v>72</v>
      </c>
      <c r="D22" s="23" t="s">
        <v>80</v>
      </c>
      <c r="E22" s="24" t="s">
        <v>69</v>
      </c>
      <c r="F22" s="22" t="s">
        <v>72</v>
      </c>
      <c r="G22" s="23" t="s">
        <v>80</v>
      </c>
      <c r="H22" s="24" t="s">
        <v>85</v>
      </c>
      <c r="I22" s="22" t="s">
        <v>89</v>
      </c>
      <c r="J22" s="23" t="s">
        <v>82</v>
      </c>
      <c r="K22" s="24" t="s">
        <v>71</v>
      </c>
    </row>
    <row r="23" spans="1:11" x14ac:dyDescent="0.3">
      <c r="A23" s="116"/>
      <c r="B23" s="116"/>
      <c r="C23" s="4"/>
      <c r="D23" s="2"/>
      <c r="E23" s="19"/>
      <c r="F23" s="4" t="s">
        <v>75</v>
      </c>
      <c r="G23" s="2" t="s">
        <v>82</v>
      </c>
      <c r="H23" s="19" t="s">
        <v>92</v>
      </c>
      <c r="I23" s="4" t="s">
        <v>74</v>
      </c>
      <c r="J23" s="2" t="s">
        <v>80</v>
      </c>
      <c r="K23" s="19" t="s">
        <v>94</v>
      </c>
    </row>
    <row r="24" spans="1:11" x14ac:dyDescent="0.3">
      <c r="A24" s="116" t="s">
        <v>103</v>
      </c>
      <c r="B24" s="116" t="s">
        <v>61</v>
      </c>
      <c r="C24" s="4" t="s">
        <v>72</v>
      </c>
      <c r="D24" s="2" t="s">
        <v>80</v>
      </c>
      <c r="E24" s="19" t="s">
        <v>83</v>
      </c>
      <c r="F24" s="4" t="s">
        <v>87</v>
      </c>
      <c r="G24" s="2" t="s">
        <v>80</v>
      </c>
      <c r="H24" s="19" t="s">
        <v>85</v>
      </c>
      <c r="I24" s="4" t="s">
        <v>89</v>
      </c>
      <c r="J24" s="2" t="s">
        <v>82</v>
      </c>
      <c r="K24" s="19" t="s">
        <v>71</v>
      </c>
    </row>
    <row r="25" spans="1:11" x14ac:dyDescent="0.3">
      <c r="A25" s="116"/>
      <c r="B25" s="116"/>
      <c r="C25" s="4"/>
      <c r="D25" s="2"/>
      <c r="E25" s="19"/>
      <c r="F25" s="4" t="s">
        <v>75</v>
      </c>
      <c r="G25" s="2" t="s">
        <v>82</v>
      </c>
      <c r="H25" s="19" t="s">
        <v>95</v>
      </c>
      <c r="I25" s="4" t="s">
        <v>76</v>
      </c>
      <c r="J25" s="2" t="s">
        <v>80</v>
      </c>
      <c r="K25" s="19" t="s">
        <v>92</v>
      </c>
    </row>
    <row r="26" spans="1:11" ht="15" thickBot="1" x14ac:dyDescent="0.35">
      <c r="A26" s="117"/>
      <c r="B26" s="117"/>
      <c r="C26" s="6"/>
      <c r="D26" s="7"/>
      <c r="E26" s="20"/>
      <c r="F26" s="6" t="s">
        <v>74</v>
      </c>
      <c r="G26" s="7" t="s">
        <v>84</v>
      </c>
      <c r="H26" s="20" t="s">
        <v>94</v>
      </c>
      <c r="I26" s="6"/>
      <c r="J26" s="7"/>
      <c r="K26" s="20"/>
    </row>
    <row r="27" spans="1:11" ht="15" thickBot="1" x14ac:dyDescent="0.35">
      <c r="A27" s="26"/>
      <c r="B27" s="27"/>
      <c r="C27" s="26"/>
      <c r="D27" s="25"/>
      <c r="E27" s="27"/>
      <c r="F27" s="26"/>
      <c r="G27" s="25"/>
      <c r="H27" s="27"/>
      <c r="I27" s="26"/>
      <c r="J27" s="25"/>
      <c r="K27" s="27"/>
    </row>
    <row r="28" spans="1:11" x14ac:dyDescent="0.3">
      <c r="A28" s="118" t="s">
        <v>102</v>
      </c>
      <c r="B28" s="118" t="s">
        <v>62</v>
      </c>
      <c r="C28" s="22" t="s">
        <v>72</v>
      </c>
      <c r="D28" s="23" t="s">
        <v>80</v>
      </c>
      <c r="E28" s="24" t="s">
        <v>69</v>
      </c>
      <c r="F28" s="22" t="s">
        <v>87</v>
      </c>
      <c r="G28" s="23" t="s">
        <v>80</v>
      </c>
      <c r="H28" s="24" t="s">
        <v>110</v>
      </c>
      <c r="I28" s="22" t="s">
        <v>90</v>
      </c>
      <c r="J28" s="23" t="s">
        <v>82</v>
      </c>
      <c r="K28" s="24" t="s">
        <v>71</v>
      </c>
    </row>
    <row r="29" spans="1:11" x14ac:dyDescent="0.3">
      <c r="A29" s="116"/>
      <c r="B29" s="116"/>
      <c r="C29" s="4"/>
      <c r="D29" s="2"/>
      <c r="E29" s="19"/>
      <c r="F29" s="4" t="s">
        <v>76</v>
      </c>
      <c r="G29" s="2" t="s">
        <v>82</v>
      </c>
      <c r="H29" s="19" t="s">
        <v>92</v>
      </c>
      <c r="I29" s="4" t="s">
        <v>75</v>
      </c>
      <c r="J29" s="2" t="s">
        <v>80</v>
      </c>
      <c r="K29" s="19" t="s">
        <v>96</v>
      </c>
    </row>
    <row r="30" spans="1:11" x14ac:dyDescent="0.3">
      <c r="A30" s="116" t="s">
        <v>103</v>
      </c>
      <c r="B30" s="116" t="s">
        <v>63</v>
      </c>
      <c r="C30" s="4" t="s">
        <v>72</v>
      </c>
      <c r="D30" s="2" t="s">
        <v>80</v>
      </c>
      <c r="E30" s="19" t="s">
        <v>83</v>
      </c>
      <c r="F30" s="4" t="s">
        <v>87</v>
      </c>
      <c r="G30" s="2" t="s">
        <v>80</v>
      </c>
      <c r="H30" s="19" t="s">
        <v>85</v>
      </c>
      <c r="I30" s="4" t="s">
        <v>90</v>
      </c>
      <c r="J30" s="2" t="s">
        <v>82</v>
      </c>
      <c r="K30" s="19" t="s">
        <v>71</v>
      </c>
    </row>
    <row r="31" spans="1:11" x14ac:dyDescent="0.3">
      <c r="A31" s="116"/>
      <c r="B31" s="116"/>
      <c r="C31" s="4"/>
      <c r="D31" s="2"/>
      <c r="E31" s="19"/>
      <c r="F31" s="4" t="s">
        <v>76</v>
      </c>
      <c r="G31" s="2" t="s">
        <v>82</v>
      </c>
      <c r="H31" s="19" t="s">
        <v>117</v>
      </c>
      <c r="I31" s="4" t="s">
        <v>91</v>
      </c>
      <c r="J31" s="2" t="s">
        <v>80</v>
      </c>
      <c r="K31" s="19" t="s">
        <v>92</v>
      </c>
    </row>
    <row r="32" spans="1:11" ht="15" thickBot="1" x14ac:dyDescent="0.35">
      <c r="A32" s="117"/>
      <c r="B32" s="117"/>
      <c r="C32" s="6"/>
      <c r="D32" s="7"/>
      <c r="E32" s="20"/>
      <c r="F32" s="6" t="s">
        <v>74</v>
      </c>
      <c r="G32" s="7" t="s">
        <v>84</v>
      </c>
      <c r="H32" s="20" t="s">
        <v>115</v>
      </c>
      <c r="I32" s="6"/>
      <c r="J32" s="7"/>
      <c r="K32" s="20"/>
    </row>
    <row r="33" spans="1:11" ht="15" thickBot="1" x14ac:dyDescent="0.35">
      <c r="A33" s="26"/>
      <c r="B33" s="27"/>
      <c r="C33" s="26"/>
      <c r="D33" s="25"/>
      <c r="E33" s="27"/>
      <c r="F33" s="26"/>
      <c r="G33" s="25"/>
      <c r="H33" s="27"/>
      <c r="I33" s="26"/>
      <c r="J33" s="25"/>
      <c r="K33" s="27"/>
    </row>
    <row r="34" spans="1:11" x14ac:dyDescent="0.3">
      <c r="A34" s="118" t="s">
        <v>102</v>
      </c>
      <c r="B34" s="118" t="s">
        <v>64</v>
      </c>
      <c r="C34" s="22" t="s">
        <v>72</v>
      </c>
      <c r="D34" s="23" t="s">
        <v>80</v>
      </c>
      <c r="E34" s="24" t="s">
        <v>69</v>
      </c>
      <c r="F34" s="22" t="s">
        <v>87</v>
      </c>
      <c r="G34" s="23" t="s">
        <v>80</v>
      </c>
      <c r="H34" s="24" t="s">
        <v>85</v>
      </c>
      <c r="I34" s="22" t="s">
        <v>90</v>
      </c>
      <c r="J34" s="23" t="s">
        <v>82</v>
      </c>
      <c r="K34" s="24" t="s">
        <v>71</v>
      </c>
    </row>
    <row r="35" spans="1:11" x14ac:dyDescent="0.3">
      <c r="A35" s="116"/>
      <c r="B35" s="116"/>
      <c r="C35" s="4"/>
      <c r="D35" s="2"/>
      <c r="E35" s="19"/>
      <c r="F35" s="4" t="s">
        <v>91</v>
      </c>
      <c r="G35" s="2" t="s">
        <v>82</v>
      </c>
      <c r="H35" s="19" t="s">
        <v>92</v>
      </c>
      <c r="I35" s="4" t="s">
        <v>74</v>
      </c>
      <c r="J35" s="2" t="s">
        <v>80</v>
      </c>
      <c r="K35" s="19" t="s">
        <v>94</v>
      </c>
    </row>
    <row r="36" spans="1:11" x14ac:dyDescent="0.3">
      <c r="A36" s="116" t="s">
        <v>103</v>
      </c>
      <c r="B36" s="116" t="s">
        <v>65</v>
      </c>
      <c r="C36" s="4" t="s">
        <v>72</v>
      </c>
      <c r="D36" s="2" t="s">
        <v>80</v>
      </c>
      <c r="E36" s="19" t="s">
        <v>83</v>
      </c>
      <c r="F36" s="4" t="s">
        <v>87</v>
      </c>
      <c r="G36" s="2" t="s">
        <v>80</v>
      </c>
      <c r="H36" s="19" t="s">
        <v>98</v>
      </c>
      <c r="I36" s="4" t="s">
        <v>90</v>
      </c>
      <c r="J36" s="2" t="s">
        <v>82</v>
      </c>
      <c r="K36" s="19" t="s">
        <v>71</v>
      </c>
    </row>
    <row r="37" spans="1:11" x14ac:dyDescent="0.3">
      <c r="A37" s="116"/>
      <c r="B37" s="116"/>
      <c r="C37" s="4"/>
      <c r="D37" s="2"/>
      <c r="E37" s="19"/>
      <c r="F37" s="4" t="s">
        <v>91</v>
      </c>
      <c r="G37" s="2" t="s">
        <v>82</v>
      </c>
      <c r="H37" s="19" t="s">
        <v>95</v>
      </c>
      <c r="I37" s="4" t="s">
        <v>77</v>
      </c>
      <c r="J37" s="2" t="s">
        <v>80</v>
      </c>
      <c r="K37" s="21" t="s">
        <v>99</v>
      </c>
    </row>
    <row r="38" spans="1:11" ht="15" thickBot="1" x14ac:dyDescent="0.35">
      <c r="A38" s="117"/>
      <c r="B38" s="117"/>
      <c r="C38" s="6"/>
      <c r="D38" s="7"/>
      <c r="E38" s="20"/>
      <c r="F38" s="6" t="s">
        <v>75</v>
      </c>
      <c r="G38" s="7" t="s">
        <v>84</v>
      </c>
      <c r="H38" s="20" t="s">
        <v>96</v>
      </c>
      <c r="I38" s="6"/>
      <c r="J38" s="7"/>
      <c r="K38" s="20"/>
    </row>
    <row r="39" spans="1:11" ht="15" thickBot="1" x14ac:dyDescent="0.35">
      <c r="A39" s="26"/>
      <c r="B39" s="27"/>
      <c r="C39" s="26"/>
      <c r="D39" s="25"/>
      <c r="E39" s="27"/>
      <c r="F39" s="26"/>
      <c r="G39" s="25"/>
      <c r="H39" s="27"/>
      <c r="I39" s="26"/>
      <c r="J39" s="25"/>
      <c r="K39" s="27"/>
    </row>
    <row r="40" spans="1:11" x14ac:dyDescent="0.3">
      <c r="A40" s="118" t="s">
        <v>102</v>
      </c>
      <c r="B40" s="118" t="s">
        <v>66</v>
      </c>
      <c r="C40" s="22" t="s">
        <v>72</v>
      </c>
      <c r="D40" s="23" t="s">
        <v>80</v>
      </c>
      <c r="E40" s="24" t="s">
        <v>69</v>
      </c>
      <c r="F40" s="22" t="s">
        <v>87</v>
      </c>
      <c r="G40" s="23" t="s">
        <v>80</v>
      </c>
      <c r="H40" s="24" t="s">
        <v>112</v>
      </c>
      <c r="I40" s="22" t="s">
        <v>78</v>
      </c>
      <c r="J40" s="23" t="s">
        <v>82</v>
      </c>
      <c r="K40" s="24" t="s">
        <v>118</v>
      </c>
    </row>
    <row r="41" spans="1:11" x14ac:dyDescent="0.3">
      <c r="A41" s="116"/>
      <c r="B41" s="116"/>
      <c r="C41" s="4"/>
      <c r="D41" s="2"/>
      <c r="E41" s="19"/>
      <c r="F41" s="4" t="s">
        <v>77</v>
      </c>
      <c r="G41" s="2" t="s">
        <v>82</v>
      </c>
      <c r="H41" s="19" t="s">
        <v>93</v>
      </c>
      <c r="I41" s="4" t="s">
        <v>76</v>
      </c>
      <c r="J41" s="2" t="s">
        <v>80</v>
      </c>
      <c r="K41" s="19" t="s">
        <v>111</v>
      </c>
    </row>
    <row r="42" spans="1:11" x14ac:dyDescent="0.3">
      <c r="A42" s="116" t="s">
        <v>103</v>
      </c>
      <c r="B42" s="116" t="s">
        <v>67</v>
      </c>
      <c r="C42" s="4" t="s">
        <v>72</v>
      </c>
      <c r="D42" s="2" t="s">
        <v>80</v>
      </c>
      <c r="E42" s="19" t="s">
        <v>83</v>
      </c>
      <c r="F42" s="4" t="s">
        <v>87</v>
      </c>
      <c r="G42" s="2" t="s">
        <v>80</v>
      </c>
      <c r="H42" s="19" t="s">
        <v>98</v>
      </c>
      <c r="I42" s="4" t="s">
        <v>114</v>
      </c>
      <c r="J42" s="2" t="s">
        <v>82</v>
      </c>
      <c r="K42" s="19" t="s">
        <v>71</v>
      </c>
    </row>
    <row r="43" spans="1:11" x14ac:dyDescent="0.3">
      <c r="A43" s="116"/>
      <c r="B43" s="116"/>
      <c r="C43" s="4"/>
      <c r="D43" s="2"/>
      <c r="E43" s="19"/>
      <c r="F43" s="4" t="s">
        <v>77</v>
      </c>
      <c r="G43" s="2" t="s">
        <v>82</v>
      </c>
      <c r="H43" s="19" t="s">
        <v>104</v>
      </c>
      <c r="I43" s="4" t="s">
        <v>78</v>
      </c>
      <c r="J43" s="2" t="s">
        <v>80</v>
      </c>
      <c r="K43" s="19" t="s">
        <v>70</v>
      </c>
    </row>
    <row r="44" spans="1:11" ht="15" thickBot="1" x14ac:dyDescent="0.35">
      <c r="A44" s="117"/>
      <c r="B44" s="117"/>
      <c r="C44" s="6"/>
      <c r="D44" s="7"/>
      <c r="E44" s="20"/>
      <c r="F44" s="6" t="s">
        <v>75</v>
      </c>
      <c r="G44" s="7" t="s">
        <v>84</v>
      </c>
      <c r="H44" s="20" t="s">
        <v>113</v>
      </c>
      <c r="I44" s="6"/>
      <c r="J44" s="7"/>
      <c r="K44" s="20"/>
    </row>
  </sheetData>
  <mergeCells count="29">
    <mergeCell ref="A34:A35"/>
    <mergeCell ref="A36:A38"/>
    <mergeCell ref="A4:A5"/>
    <mergeCell ref="A6:A8"/>
    <mergeCell ref="A10:A11"/>
    <mergeCell ref="A12:A14"/>
    <mergeCell ref="A16:A17"/>
    <mergeCell ref="A18:A20"/>
    <mergeCell ref="B36:B38"/>
    <mergeCell ref="B42:B44"/>
    <mergeCell ref="A40:A41"/>
    <mergeCell ref="A42:A44"/>
    <mergeCell ref="B4:B5"/>
    <mergeCell ref="B10:B11"/>
    <mergeCell ref="B16:B17"/>
    <mergeCell ref="B22:B23"/>
    <mergeCell ref="B28:B29"/>
    <mergeCell ref="B34:B35"/>
    <mergeCell ref="B40:B41"/>
    <mergeCell ref="B6:B8"/>
    <mergeCell ref="A22:A23"/>
    <mergeCell ref="A24:A26"/>
    <mergeCell ref="A28:A29"/>
    <mergeCell ref="A30:A32"/>
    <mergeCell ref="A1:K1"/>
    <mergeCell ref="B12:B14"/>
    <mergeCell ref="B18:B20"/>
    <mergeCell ref="B24:B26"/>
    <mergeCell ref="B30:B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zoomScale="110" zoomScaleNormal="110" zoomScalePageLayoutView="110"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AR2" sqref="AR2:AR37"/>
    </sheetView>
  </sheetViews>
  <sheetFormatPr defaultColWidth="8.88671875" defaultRowHeight="14.4" x14ac:dyDescent="0.3"/>
  <cols>
    <col min="1" max="1" width="20.33203125" customWidth="1"/>
    <col min="2" max="2" width="6.88671875" bestFit="1" customWidth="1"/>
    <col min="3" max="3" width="5.33203125" bestFit="1" customWidth="1"/>
    <col min="4" max="4" width="5.109375" bestFit="1" customWidth="1"/>
    <col min="5" max="5" width="5" bestFit="1" customWidth="1"/>
    <col min="6" max="7" width="5" customWidth="1"/>
    <col min="8" max="8" width="4.6640625" bestFit="1" customWidth="1"/>
    <col min="9" max="9" width="4.33203125" bestFit="1" customWidth="1"/>
    <col min="10" max="11" width="4.6640625" bestFit="1" customWidth="1"/>
    <col min="12" max="13" width="5" bestFit="1" customWidth="1"/>
    <col min="14" max="15" width="5" customWidth="1"/>
    <col min="16" max="17" width="4.6640625" bestFit="1" customWidth="1"/>
    <col min="18" max="18" width="4.6640625" customWidth="1"/>
    <col min="19" max="19" width="4.6640625" hidden="1" customWidth="1"/>
    <col min="20" max="22" width="5.33203125" hidden="1" customWidth="1"/>
    <col min="23" max="23" width="6.6640625" hidden="1" customWidth="1"/>
    <col min="24" max="24" width="4.6640625" hidden="1" customWidth="1"/>
    <col min="25" max="28" width="5.109375" hidden="1" customWidth="1"/>
    <col min="29" max="31" width="4.33203125" hidden="1" customWidth="1"/>
    <col min="32" max="35" width="4.6640625" hidden="1" customWidth="1"/>
    <col min="36" max="36" width="9.6640625" hidden="1" customWidth="1"/>
    <col min="37" max="37" width="10.109375" hidden="1" customWidth="1"/>
    <col min="38" max="38" width="7" hidden="1" customWidth="1"/>
    <col min="39" max="39" width="11.6640625" hidden="1" customWidth="1"/>
    <col min="40" max="40" width="8.6640625" hidden="1" customWidth="1"/>
    <col min="41" max="41" width="12" hidden="1" customWidth="1"/>
    <col min="42" max="42" width="8" hidden="1" customWidth="1"/>
    <col min="43" max="43" width="6.33203125" hidden="1" customWidth="1"/>
    <col min="44" max="44" width="10.33203125" bestFit="1" customWidth="1"/>
    <col min="45" max="45" width="10.33203125" customWidth="1"/>
    <col min="46" max="46" width="11.44140625" customWidth="1"/>
    <col min="47" max="47" width="18" customWidth="1"/>
  </cols>
  <sheetData>
    <row r="1" spans="1:48" s="1" customFormat="1" ht="16.5" customHeight="1" x14ac:dyDescent="0.3">
      <c r="A1" s="42" t="s">
        <v>0</v>
      </c>
      <c r="B1" s="43" t="s">
        <v>17</v>
      </c>
      <c r="C1" s="43" t="s">
        <v>44</v>
      </c>
      <c r="D1" s="43" t="s">
        <v>19</v>
      </c>
      <c r="E1" s="43" t="s">
        <v>20</v>
      </c>
      <c r="F1" s="43" t="s">
        <v>141</v>
      </c>
      <c r="G1" s="43" t="s">
        <v>142</v>
      </c>
      <c r="H1" s="43" t="s">
        <v>21</v>
      </c>
      <c r="I1" s="43" t="s">
        <v>22</v>
      </c>
      <c r="J1" s="43" t="s">
        <v>143</v>
      </c>
      <c r="K1" s="43" t="s">
        <v>144</v>
      </c>
      <c r="L1" s="43" t="s">
        <v>23</v>
      </c>
      <c r="M1" s="43" t="s">
        <v>25</v>
      </c>
      <c r="N1" s="43" t="s">
        <v>145</v>
      </c>
      <c r="O1" s="43" t="s">
        <v>146</v>
      </c>
      <c r="P1" s="43" t="s">
        <v>24</v>
      </c>
      <c r="Q1" s="43" t="s">
        <v>26</v>
      </c>
      <c r="R1" s="43" t="s">
        <v>147</v>
      </c>
      <c r="S1" s="43" t="s">
        <v>148</v>
      </c>
      <c r="T1" s="43" t="s">
        <v>27</v>
      </c>
      <c r="U1" s="43" t="s">
        <v>28</v>
      </c>
      <c r="V1" s="43" t="s">
        <v>149</v>
      </c>
      <c r="W1" s="43" t="s">
        <v>150</v>
      </c>
      <c r="X1" s="43" t="s">
        <v>21</v>
      </c>
      <c r="Y1" s="43" t="s">
        <v>29</v>
      </c>
      <c r="Z1" s="43" t="s">
        <v>143</v>
      </c>
      <c r="AA1" s="43" t="s">
        <v>144</v>
      </c>
      <c r="AB1" s="43" t="s">
        <v>47</v>
      </c>
      <c r="AC1" s="43" t="s">
        <v>31</v>
      </c>
      <c r="AD1" s="43" t="s">
        <v>151</v>
      </c>
      <c r="AE1" s="43" t="s">
        <v>152</v>
      </c>
      <c r="AF1" s="43" t="s">
        <v>32</v>
      </c>
      <c r="AG1" s="43" t="s">
        <v>33</v>
      </c>
      <c r="AH1" s="43" t="s">
        <v>153</v>
      </c>
      <c r="AI1" s="43" t="s">
        <v>154</v>
      </c>
      <c r="AJ1" s="43" t="s">
        <v>157</v>
      </c>
      <c r="AK1" s="43" t="s">
        <v>159</v>
      </c>
      <c r="AL1" s="43" t="s">
        <v>158</v>
      </c>
      <c r="AM1" s="43" t="s">
        <v>160</v>
      </c>
      <c r="AN1" s="43" t="s">
        <v>155</v>
      </c>
      <c r="AO1" s="43" t="s">
        <v>161</v>
      </c>
      <c r="AP1" s="43" t="s">
        <v>38</v>
      </c>
      <c r="AQ1" s="43" t="s">
        <v>42</v>
      </c>
      <c r="AR1" s="43" t="s">
        <v>49</v>
      </c>
      <c r="AS1" s="43" t="s">
        <v>156</v>
      </c>
      <c r="AT1" s="44" t="s">
        <v>43</v>
      </c>
      <c r="AU1" s="50"/>
      <c r="AV1" s="50"/>
    </row>
    <row r="2" spans="1:48" x14ac:dyDescent="0.3">
      <c r="A2" s="39" t="s">
        <v>124</v>
      </c>
      <c r="B2" s="2">
        <v>10</v>
      </c>
      <c r="C2" s="2">
        <v>6</v>
      </c>
      <c r="D2" s="2">
        <v>4</v>
      </c>
      <c r="E2" s="2">
        <v>5</v>
      </c>
      <c r="F2" s="2">
        <v>5</v>
      </c>
      <c r="G2" s="2">
        <v>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6">
        <v>5</v>
      </c>
      <c r="AK2" s="36">
        <v>5</v>
      </c>
      <c r="AL2" s="2">
        <v>4</v>
      </c>
      <c r="AM2" s="2">
        <v>4</v>
      </c>
      <c r="AN2" s="2">
        <v>5</v>
      </c>
      <c r="AO2" s="3"/>
      <c r="AP2" s="3"/>
      <c r="AQ2" s="2">
        <f t="shared" ref="AQ2:AQ37" si="0">SUM(D2:AP2)</f>
        <v>41</v>
      </c>
      <c r="AR2" s="37">
        <f t="shared" ref="AR2:AR37" si="1">AVERAGE(D2:AP2)</f>
        <v>4.5555555555555554</v>
      </c>
      <c r="AS2" s="37"/>
      <c r="AT2" s="54">
        <v>8</v>
      </c>
      <c r="AU2" s="40"/>
      <c r="AV2" s="40"/>
    </row>
    <row r="3" spans="1:48" x14ac:dyDescent="0.3">
      <c r="A3" s="39" t="s">
        <v>169</v>
      </c>
      <c r="B3" s="2">
        <v>10</v>
      </c>
      <c r="C3" s="2">
        <v>7</v>
      </c>
      <c r="D3" s="2">
        <v>3</v>
      </c>
      <c r="E3" s="2">
        <v>3</v>
      </c>
      <c r="F3" s="2">
        <v>3</v>
      </c>
      <c r="G3" s="2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6">
        <v>0</v>
      </c>
      <c r="AK3" s="36">
        <v>0</v>
      </c>
      <c r="AL3" s="2">
        <v>2</v>
      </c>
      <c r="AM3" s="2">
        <v>3</v>
      </c>
      <c r="AN3" s="2">
        <v>3</v>
      </c>
      <c r="AO3" s="3"/>
      <c r="AP3" s="3"/>
      <c r="AQ3" s="2">
        <f t="shared" si="0"/>
        <v>20</v>
      </c>
      <c r="AR3" s="37">
        <f t="shared" si="1"/>
        <v>2.2222222222222223</v>
      </c>
      <c r="AS3" s="37"/>
      <c r="AT3" s="54">
        <v>9</v>
      </c>
      <c r="AU3" s="40"/>
      <c r="AV3" s="40"/>
    </row>
    <row r="4" spans="1:48" x14ac:dyDescent="0.3">
      <c r="A4" s="39" t="s">
        <v>125</v>
      </c>
      <c r="B4" s="2">
        <v>10</v>
      </c>
      <c r="C4" s="2">
        <v>7</v>
      </c>
      <c r="D4" s="2">
        <v>3</v>
      </c>
      <c r="E4" s="2">
        <v>4</v>
      </c>
      <c r="F4" s="2">
        <v>3</v>
      </c>
      <c r="G4" s="2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6">
        <v>1</v>
      </c>
      <c r="AK4" s="36">
        <v>3</v>
      </c>
      <c r="AL4" s="2">
        <v>2</v>
      </c>
      <c r="AM4" s="2">
        <v>5</v>
      </c>
      <c r="AN4" s="2">
        <v>5</v>
      </c>
      <c r="AO4" s="3"/>
      <c r="AP4" s="3"/>
      <c r="AQ4" s="2">
        <f t="shared" si="0"/>
        <v>29</v>
      </c>
      <c r="AR4" s="37">
        <f t="shared" si="1"/>
        <v>3.2222222222222223</v>
      </c>
      <c r="AS4" s="37"/>
      <c r="AT4" s="54">
        <v>8</v>
      </c>
      <c r="AU4" s="40"/>
      <c r="AV4" s="40"/>
    </row>
    <row r="5" spans="1:48" x14ac:dyDescent="0.3">
      <c r="A5" s="39" t="s">
        <v>128</v>
      </c>
      <c r="B5" s="2">
        <v>10</v>
      </c>
      <c r="C5" s="2">
        <v>7</v>
      </c>
      <c r="D5" s="2">
        <v>3</v>
      </c>
      <c r="E5" s="2">
        <v>4</v>
      </c>
      <c r="F5" s="2">
        <v>3</v>
      </c>
      <c r="G5" s="2">
        <v>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6">
        <v>1</v>
      </c>
      <c r="AK5" s="36">
        <v>0</v>
      </c>
      <c r="AL5" s="2">
        <v>1</v>
      </c>
      <c r="AM5" s="2">
        <v>4</v>
      </c>
      <c r="AN5" s="2">
        <v>2</v>
      </c>
      <c r="AO5" s="3"/>
      <c r="AP5" s="3"/>
      <c r="AQ5" s="2">
        <f t="shared" si="0"/>
        <v>21</v>
      </c>
      <c r="AR5" s="37">
        <f t="shared" si="1"/>
        <v>2.3333333333333335</v>
      </c>
      <c r="AS5" s="37"/>
      <c r="AT5" s="54">
        <v>9</v>
      </c>
      <c r="AU5" s="40"/>
      <c r="AV5" s="40"/>
    </row>
    <row r="6" spans="1:48" x14ac:dyDescent="0.3">
      <c r="A6" s="39" t="s">
        <v>131</v>
      </c>
      <c r="B6" s="2">
        <v>10</v>
      </c>
      <c r="C6" s="2">
        <v>6</v>
      </c>
      <c r="D6" s="2">
        <v>3</v>
      </c>
      <c r="E6" s="2">
        <v>3</v>
      </c>
      <c r="F6" s="2">
        <v>4</v>
      </c>
      <c r="G6" s="2">
        <v>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6">
        <v>5</v>
      </c>
      <c r="AK6" s="36">
        <v>5</v>
      </c>
      <c r="AL6" s="2">
        <v>3</v>
      </c>
      <c r="AM6" s="2">
        <v>4</v>
      </c>
      <c r="AN6" s="2">
        <v>3</v>
      </c>
      <c r="AO6" s="3"/>
      <c r="AP6" s="3"/>
      <c r="AQ6" s="2">
        <f t="shared" si="0"/>
        <v>34</v>
      </c>
      <c r="AR6" s="37">
        <f t="shared" si="1"/>
        <v>3.7777777777777777</v>
      </c>
      <c r="AS6" s="37"/>
      <c r="AT6" s="54">
        <v>8</v>
      </c>
      <c r="AU6" s="40"/>
      <c r="AV6" s="40"/>
    </row>
    <row r="7" spans="1:48" x14ac:dyDescent="0.3">
      <c r="A7" s="39" t="s">
        <v>132</v>
      </c>
      <c r="B7" s="2">
        <v>10</v>
      </c>
      <c r="C7" s="2">
        <v>7</v>
      </c>
      <c r="D7" s="2">
        <v>4</v>
      </c>
      <c r="E7" s="2">
        <v>4</v>
      </c>
      <c r="F7" s="2">
        <v>4</v>
      </c>
      <c r="G7" s="2">
        <v>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6">
        <v>5</v>
      </c>
      <c r="AK7" s="36">
        <v>5</v>
      </c>
      <c r="AL7" s="2">
        <v>5</v>
      </c>
      <c r="AM7" s="2">
        <v>5</v>
      </c>
      <c r="AN7" s="2">
        <v>5</v>
      </c>
      <c r="AO7" s="3"/>
      <c r="AP7" s="3"/>
      <c r="AQ7" s="2">
        <f t="shared" si="0"/>
        <v>42</v>
      </c>
      <c r="AR7" s="37">
        <f t="shared" si="1"/>
        <v>4.666666666666667</v>
      </c>
      <c r="AS7" s="37"/>
      <c r="AT7" s="54">
        <v>8</v>
      </c>
      <c r="AU7" s="40"/>
      <c r="AV7" s="53"/>
    </row>
    <row r="8" spans="1:48" x14ac:dyDescent="0.3">
      <c r="A8" s="39" t="s">
        <v>133</v>
      </c>
      <c r="B8" s="2">
        <v>10</v>
      </c>
      <c r="C8" s="2">
        <v>11</v>
      </c>
      <c r="D8" s="2">
        <v>3</v>
      </c>
      <c r="E8" s="2">
        <v>0</v>
      </c>
      <c r="F8" s="2">
        <v>0</v>
      </c>
      <c r="G8" s="2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6">
        <v>5</v>
      </c>
      <c r="AK8" s="36">
        <v>3</v>
      </c>
      <c r="AL8" s="2">
        <v>4</v>
      </c>
      <c r="AM8" s="2">
        <v>5</v>
      </c>
      <c r="AN8" s="2">
        <v>4</v>
      </c>
      <c r="AO8" s="3"/>
      <c r="AP8" s="3"/>
      <c r="AQ8" s="2">
        <f t="shared" si="0"/>
        <v>24</v>
      </c>
      <c r="AR8" s="37">
        <f t="shared" si="1"/>
        <v>2.6666666666666665</v>
      </c>
      <c r="AS8" s="37"/>
      <c r="AT8" s="54">
        <v>9</v>
      </c>
      <c r="AU8" s="40"/>
      <c r="AV8" s="40"/>
    </row>
    <row r="9" spans="1:48" x14ac:dyDescent="0.3">
      <c r="A9" s="39" t="s">
        <v>137</v>
      </c>
      <c r="B9" s="2">
        <v>10</v>
      </c>
      <c r="C9" s="2">
        <v>10</v>
      </c>
      <c r="D9" s="2">
        <v>5</v>
      </c>
      <c r="E9" s="2">
        <v>5</v>
      </c>
      <c r="F9" s="2">
        <v>5</v>
      </c>
      <c r="G9" s="2">
        <v>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6">
        <v>5</v>
      </c>
      <c r="AK9" s="36">
        <v>5</v>
      </c>
      <c r="AL9" s="2">
        <v>3</v>
      </c>
      <c r="AM9" s="2">
        <v>5</v>
      </c>
      <c r="AN9" s="2">
        <v>5</v>
      </c>
      <c r="AO9" s="3"/>
      <c r="AP9" s="3"/>
      <c r="AQ9" s="2">
        <f t="shared" si="0"/>
        <v>43</v>
      </c>
      <c r="AR9" s="37">
        <f t="shared" si="1"/>
        <v>4.7777777777777777</v>
      </c>
      <c r="AS9" s="37"/>
      <c r="AT9" s="54">
        <v>8</v>
      </c>
      <c r="AU9" s="40"/>
      <c r="AV9" s="53"/>
    </row>
    <row r="10" spans="1:48" x14ac:dyDescent="0.3">
      <c r="A10" s="39" t="s">
        <v>138</v>
      </c>
      <c r="B10" s="2">
        <v>10</v>
      </c>
      <c r="C10" s="2">
        <v>7</v>
      </c>
      <c r="D10" s="2">
        <v>3</v>
      </c>
      <c r="E10" s="2">
        <v>2</v>
      </c>
      <c r="F10" s="2">
        <v>2</v>
      </c>
      <c r="G10" s="2">
        <v>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6">
        <v>5</v>
      </c>
      <c r="AK10" s="36">
        <v>5</v>
      </c>
      <c r="AL10" s="2">
        <v>1</v>
      </c>
      <c r="AM10" s="2">
        <v>4</v>
      </c>
      <c r="AN10" s="2">
        <v>4</v>
      </c>
      <c r="AO10" s="3"/>
      <c r="AP10" s="3"/>
      <c r="AQ10" s="2">
        <f t="shared" si="0"/>
        <v>27</v>
      </c>
      <c r="AR10" s="37">
        <f t="shared" si="1"/>
        <v>3</v>
      </c>
      <c r="AS10" s="37"/>
      <c r="AT10" s="54">
        <v>8</v>
      </c>
      <c r="AU10" s="40"/>
      <c r="AV10" s="53"/>
    </row>
    <row r="11" spans="1:48" x14ac:dyDescent="0.3">
      <c r="A11" s="39" t="s">
        <v>139</v>
      </c>
      <c r="B11" s="2">
        <v>10</v>
      </c>
      <c r="C11" s="2">
        <v>7</v>
      </c>
      <c r="D11" s="2">
        <v>3</v>
      </c>
      <c r="E11" s="2">
        <v>2</v>
      </c>
      <c r="F11" s="2">
        <v>2</v>
      </c>
      <c r="G11" s="2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6">
        <v>5</v>
      </c>
      <c r="AK11" s="36">
        <v>5</v>
      </c>
      <c r="AL11" s="2">
        <v>1</v>
      </c>
      <c r="AM11" s="2">
        <v>4</v>
      </c>
      <c r="AN11" s="2">
        <v>4</v>
      </c>
      <c r="AO11" s="3"/>
      <c r="AP11" s="3"/>
      <c r="AQ11" s="2">
        <f t="shared" si="0"/>
        <v>27</v>
      </c>
      <c r="AR11" s="37">
        <f t="shared" si="1"/>
        <v>3</v>
      </c>
      <c r="AS11" s="37"/>
      <c r="AT11" s="54">
        <v>8</v>
      </c>
      <c r="AU11" s="40"/>
      <c r="AV11" s="53"/>
    </row>
    <row r="12" spans="1:48" x14ac:dyDescent="0.3">
      <c r="A12" s="39" t="s">
        <v>123</v>
      </c>
      <c r="B12" s="2">
        <v>9</v>
      </c>
      <c r="C12" s="2">
        <v>6</v>
      </c>
      <c r="D12" s="2">
        <v>4</v>
      </c>
      <c r="E12" s="2">
        <v>4</v>
      </c>
      <c r="F12" s="2">
        <v>4</v>
      </c>
      <c r="G12" s="2">
        <v>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6">
        <v>4</v>
      </c>
      <c r="AK12" s="36">
        <v>5</v>
      </c>
      <c r="AL12" s="2">
        <v>4</v>
      </c>
      <c r="AM12" s="2">
        <v>3</v>
      </c>
      <c r="AN12" s="2">
        <v>4</v>
      </c>
      <c r="AO12" s="3"/>
      <c r="AP12" s="3"/>
      <c r="AQ12" s="2">
        <f t="shared" si="0"/>
        <v>36</v>
      </c>
      <c r="AR12" s="37">
        <f t="shared" si="1"/>
        <v>4</v>
      </c>
      <c r="AS12" s="37"/>
      <c r="AT12" s="54">
        <v>8</v>
      </c>
      <c r="AU12" s="40"/>
      <c r="AV12" s="53"/>
    </row>
    <row r="13" spans="1:48" ht="15.6" x14ac:dyDescent="0.3">
      <c r="A13" s="56" t="s">
        <v>126</v>
      </c>
      <c r="B13" s="2">
        <v>8</v>
      </c>
      <c r="C13" s="2">
        <v>8</v>
      </c>
      <c r="D13" s="2">
        <v>5</v>
      </c>
      <c r="E13" s="2">
        <v>5</v>
      </c>
      <c r="F13" s="2">
        <v>5</v>
      </c>
      <c r="G13" s="2">
        <v>5</v>
      </c>
      <c r="H13" s="2">
        <v>4</v>
      </c>
      <c r="I13" s="2">
        <v>4</v>
      </c>
      <c r="J13" s="2">
        <v>4</v>
      </c>
      <c r="K13" s="2">
        <v>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6">
        <v>5</v>
      </c>
      <c r="AK13" s="36">
        <v>5</v>
      </c>
      <c r="AL13" s="2">
        <v>4</v>
      </c>
      <c r="AM13" s="2">
        <v>5</v>
      </c>
      <c r="AN13" s="2">
        <v>5</v>
      </c>
      <c r="AO13" s="2">
        <v>5</v>
      </c>
      <c r="AP13" s="2">
        <v>5</v>
      </c>
      <c r="AQ13" s="2">
        <f t="shared" si="0"/>
        <v>70</v>
      </c>
      <c r="AR13" s="37">
        <f t="shared" si="1"/>
        <v>4.666666666666667</v>
      </c>
      <c r="AS13" s="37"/>
      <c r="AT13" s="52">
        <v>6</v>
      </c>
      <c r="AU13" s="40"/>
      <c r="AV13" s="40"/>
    </row>
    <row r="14" spans="1:48" ht="15.6" x14ac:dyDescent="0.3">
      <c r="A14" s="56" t="s">
        <v>127</v>
      </c>
      <c r="B14" s="2">
        <v>8</v>
      </c>
      <c r="C14" s="2">
        <v>7</v>
      </c>
      <c r="D14" s="2">
        <v>3</v>
      </c>
      <c r="E14" s="2">
        <v>4</v>
      </c>
      <c r="F14" s="2">
        <v>3</v>
      </c>
      <c r="G14" s="2">
        <v>4</v>
      </c>
      <c r="H14" s="2">
        <v>3</v>
      </c>
      <c r="I14" s="2">
        <v>2</v>
      </c>
      <c r="J14" s="2">
        <v>2</v>
      </c>
      <c r="K14" s="2">
        <v>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6">
        <v>5</v>
      </c>
      <c r="AK14" s="36">
        <v>5</v>
      </c>
      <c r="AL14" s="2">
        <v>4</v>
      </c>
      <c r="AM14" s="2">
        <v>4</v>
      </c>
      <c r="AN14" s="2">
        <v>4</v>
      </c>
      <c r="AO14" s="2">
        <v>3</v>
      </c>
      <c r="AP14" s="2">
        <v>3</v>
      </c>
      <c r="AQ14" s="2">
        <f t="shared" si="0"/>
        <v>52</v>
      </c>
      <c r="AR14" s="37">
        <f t="shared" si="1"/>
        <v>3.4666666666666668</v>
      </c>
      <c r="AS14" s="37"/>
      <c r="AT14" s="52">
        <v>6</v>
      </c>
      <c r="AU14" s="40"/>
      <c r="AV14" s="40"/>
    </row>
    <row r="15" spans="1:48" ht="15.6" x14ac:dyDescent="0.3">
      <c r="A15" s="56" t="s">
        <v>119</v>
      </c>
      <c r="B15" s="2">
        <v>8</v>
      </c>
      <c r="C15" s="2">
        <v>11</v>
      </c>
      <c r="D15" s="2">
        <v>4</v>
      </c>
      <c r="E15" s="2">
        <v>4</v>
      </c>
      <c r="F15" s="2">
        <v>3</v>
      </c>
      <c r="G15" s="2">
        <v>4</v>
      </c>
      <c r="H15" s="2">
        <v>3</v>
      </c>
      <c r="I15" s="2">
        <v>4</v>
      </c>
      <c r="J15" s="2">
        <v>4</v>
      </c>
      <c r="K15" s="2">
        <v>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6">
        <v>4</v>
      </c>
      <c r="AK15" s="36">
        <v>3</v>
      </c>
      <c r="AL15" s="2">
        <v>3</v>
      </c>
      <c r="AM15" s="2">
        <v>5</v>
      </c>
      <c r="AN15" s="2">
        <v>5</v>
      </c>
      <c r="AO15" s="2">
        <v>5</v>
      </c>
      <c r="AP15" s="2">
        <v>5</v>
      </c>
      <c r="AQ15" s="2">
        <f t="shared" si="0"/>
        <v>60</v>
      </c>
      <c r="AR15" s="37">
        <f t="shared" si="1"/>
        <v>4</v>
      </c>
      <c r="AS15" s="37"/>
      <c r="AT15" s="52">
        <v>6</v>
      </c>
      <c r="AU15" s="40"/>
      <c r="AV15" s="40"/>
    </row>
    <row r="16" spans="1:48" ht="15.6" x14ac:dyDescent="0.3">
      <c r="A16" s="56" t="s">
        <v>120</v>
      </c>
      <c r="B16" s="2">
        <v>8</v>
      </c>
      <c r="C16" s="2">
        <v>7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6">
        <v>4</v>
      </c>
      <c r="AK16" s="36">
        <v>4</v>
      </c>
      <c r="AL16" s="2">
        <v>5</v>
      </c>
      <c r="AM16" s="2">
        <v>5</v>
      </c>
      <c r="AN16" s="2">
        <v>5</v>
      </c>
      <c r="AO16" s="2">
        <v>2</v>
      </c>
      <c r="AP16" s="2">
        <v>3</v>
      </c>
      <c r="AQ16" s="2">
        <f t="shared" si="0"/>
        <v>52</v>
      </c>
      <c r="AR16" s="37">
        <f t="shared" si="1"/>
        <v>3.4666666666666668</v>
      </c>
      <c r="AS16" s="37"/>
      <c r="AT16" s="52">
        <v>6</v>
      </c>
      <c r="AU16" s="40"/>
      <c r="AV16" s="40"/>
    </row>
    <row r="17" spans="1:48" ht="15.6" x14ac:dyDescent="0.3">
      <c r="A17" s="39" t="s">
        <v>129</v>
      </c>
      <c r="B17" s="2">
        <v>8</v>
      </c>
      <c r="C17" s="2">
        <v>8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1</v>
      </c>
      <c r="J17" s="2">
        <v>1</v>
      </c>
      <c r="K17" s="2">
        <v>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6">
        <v>4</v>
      </c>
      <c r="AK17" s="36">
        <v>3</v>
      </c>
      <c r="AL17" s="2">
        <v>4</v>
      </c>
      <c r="AM17" s="2">
        <v>4</v>
      </c>
      <c r="AN17" s="2">
        <v>4</v>
      </c>
      <c r="AO17" s="2">
        <v>5</v>
      </c>
      <c r="AP17" s="2">
        <v>3</v>
      </c>
      <c r="AQ17" s="2">
        <f t="shared" si="0"/>
        <v>40</v>
      </c>
      <c r="AR17" s="37">
        <f t="shared" si="1"/>
        <v>2.6666666666666665</v>
      </c>
      <c r="AS17" s="37"/>
      <c r="AT17" s="52">
        <v>7</v>
      </c>
      <c r="AU17" s="40"/>
      <c r="AV17" s="40"/>
    </row>
    <row r="18" spans="1:48" ht="15.6" x14ac:dyDescent="0.3">
      <c r="A18" s="56" t="s">
        <v>121</v>
      </c>
      <c r="B18" s="2">
        <v>8</v>
      </c>
      <c r="C18" s="2">
        <v>7</v>
      </c>
      <c r="D18" s="2">
        <v>3</v>
      </c>
      <c r="E18" s="2">
        <v>4</v>
      </c>
      <c r="F18" s="2">
        <v>4</v>
      </c>
      <c r="G18" s="2">
        <v>4</v>
      </c>
      <c r="H18" s="2">
        <v>3</v>
      </c>
      <c r="I18" s="2">
        <v>3</v>
      </c>
      <c r="J18" s="2">
        <v>3</v>
      </c>
      <c r="K18" s="2">
        <v>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6">
        <v>5</v>
      </c>
      <c r="AK18" s="36">
        <v>5</v>
      </c>
      <c r="AL18" s="2">
        <v>4</v>
      </c>
      <c r="AM18" s="2">
        <v>5</v>
      </c>
      <c r="AN18" s="2">
        <v>5</v>
      </c>
      <c r="AO18" s="2">
        <v>3</v>
      </c>
      <c r="AP18" s="2">
        <v>3</v>
      </c>
      <c r="AQ18" s="2">
        <f t="shared" si="0"/>
        <v>57</v>
      </c>
      <c r="AR18" s="37">
        <f t="shared" si="1"/>
        <v>3.8</v>
      </c>
      <c r="AS18" s="37"/>
      <c r="AT18" s="52">
        <v>6</v>
      </c>
      <c r="AU18" s="40"/>
      <c r="AV18" s="40"/>
    </row>
    <row r="19" spans="1:48" ht="15.6" x14ac:dyDescent="0.3">
      <c r="A19" s="56" t="s">
        <v>122</v>
      </c>
      <c r="B19" s="2">
        <v>8</v>
      </c>
      <c r="C19" s="2">
        <v>12</v>
      </c>
      <c r="D19" s="2">
        <v>3</v>
      </c>
      <c r="E19" s="2">
        <v>3</v>
      </c>
      <c r="F19" s="2">
        <v>3</v>
      </c>
      <c r="G19" s="2">
        <v>4</v>
      </c>
      <c r="H19" s="2">
        <v>4</v>
      </c>
      <c r="I19" s="2">
        <v>3</v>
      </c>
      <c r="J19" s="2">
        <v>3</v>
      </c>
      <c r="K19" s="2">
        <v>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>
        <v>2</v>
      </c>
      <c r="AK19" s="36">
        <v>4</v>
      </c>
      <c r="AL19" s="2">
        <v>2</v>
      </c>
      <c r="AM19" s="2">
        <v>5</v>
      </c>
      <c r="AN19" s="2">
        <v>5</v>
      </c>
      <c r="AO19" s="2">
        <v>3</v>
      </c>
      <c r="AP19" s="2">
        <v>4</v>
      </c>
      <c r="AQ19" s="2">
        <f t="shared" si="0"/>
        <v>52</v>
      </c>
      <c r="AR19" s="37">
        <f t="shared" si="1"/>
        <v>3.4666666666666668</v>
      </c>
      <c r="AS19" s="37"/>
      <c r="AT19" s="52">
        <v>6</v>
      </c>
    </row>
    <row r="20" spans="1:48" ht="15.6" x14ac:dyDescent="0.3">
      <c r="A20" s="56" t="s">
        <v>130</v>
      </c>
      <c r="B20" s="2">
        <v>8</v>
      </c>
      <c r="C20" s="2">
        <v>7</v>
      </c>
      <c r="D20" s="2">
        <v>4</v>
      </c>
      <c r="E20" s="2">
        <v>3</v>
      </c>
      <c r="F20" s="2">
        <v>4</v>
      </c>
      <c r="G20" s="2">
        <v>5</v>
      </c>
      <c r="H20" s="2">
        <v>4</v>
      </c>
      <c r="I20" s="2">
        <v>3</v>
      </c>
      <c r="J20" s="2">
        <v>3</v>
      </c>
      <c r="K20" s="2">
        <v>4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>
        <v>5</v>
      </c>
      <c r="AK20" s="36">
        <v>5</v>
      </c>
      <c r="AL20" s="2">
        <v>5</v>
      </c>
      <c r="AM20" s="2">
        <v>5</v>
      </c>
      <c r="AN20" s="2">
        <v>5</v>
      </c>
      <c r="AO20" s="2">
        <v>4</v>
      </c>
      <c r="AP20" s="2">
        <v>3</v>
      </c>
      <c r="AQ20" s="2">
        <f t="shared" si="0"/>
        <v>62</v>
      </c>
      <c r="AR20" s="37">
        <f t="shared" si="1"/>
        <v>4.1333333333333337</v>
      </c>
      <c r="AS20" s="37"/>
      <c r="AT20" s="52">
        <v>6</v>
      </c>
    </row>
    <row r="21" spans="1:48" ht="15.6" x14ac:dyDescent="0.3">
      <c r="A21" s="39" t="s">
        <v>134</v>
      </c>
      <c r="B21" s="2">
        <v>8</v>
      </c>
      <c r="C21" s="2">
        <v>10</v>
      </c>
      <c r="D21" s="2">
        <v>2</v>
      </c>
      <c r="E21" s="2">
        <v>2</v>
      </c>
      <c r="F21" s="2">
        <v>3</v>
      </c>
      <c r="G21" s="2">
        <v>3</v>
      </c>
      <c r="H21" s="2">
        <v>2</v>
      </c>
      <c r="I21" s="2">
        <v>3</v>
      </c>
      <c r="J21" s="2">
        <v>3</v>
      </c>
      <c r="K21" s="2">
        <v>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6">
        <v>5</v>
      </c>
      <c r="AK21" s="36">
        <v>5</v>
      </c>
      <c r="AL21" s="2">
        <v>3</v>
      </c>
      <c r="AM21" s="2">
        <v>5</v>
      </c>
      <c r="AN21" s="2">
        <v>4</v>
      </c>
      <c r="AO21" s="2">
        <v>5</v>
      </c>
      <c r="AP21" s="2">
        <v>4</v>
      </c>
      <c r="AQ21" s="2">
        <f t="shared" si="0"/>
        <v>52</v>
      </c>
      <c r="AR21" s="37">
        <f t="shared" si="1"/>
        <v>3.4666666666666668</v>
      </c>
      <c r="AS21" s="37"/>
      <c r="AT21" s="52">
        <v>6</v>
      </c>
    </row>
    <row r="22" spans="1:48" ht="15.6" x14ac:dyDescent="0.3">
      <c r="A22" s="56" t="s">
        <v>136</v>
      </c>
      <c r="B22" s="2">
        <v>8</v>
      </c>
      <c r="C22" s="2">
        <v>8</v>
      </c>
      <c r="D22" s="2">
        <v>0</v>
      </c>
      <c r="E22" s="2">
        <v>1</v>
      </c>
      <c r="F22" s="2">
        <v>2</v>
      </c>
      <c r="G22" s="2">
        <v>3</v>
      </c>
      <c r="H22" s="2">
        <v>4</v>
      </c>
      <c r="I22" s="2">
        <v>5</v>
      </c>
      <c r="J22" s="2">
        <v>4</v>
      </c>
      <c r="K22" s="2">
        <v>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6">
        <v>5</v>
      </c>
      <c r="AK22" s="36">
        <v>5</v>
      </c>
      <c r="AL22" s="2">
        <v>5</v>
      </c>
      <c r="AM22" s="2">
        <v>4</v>
      </c>
      <c r="AN22" s="2">
        <v>4</v>
      </c>
      <c r="AO22" s="2">
        <v>3</v>
      </c>
      <c r="AP22" s="2">
        <v>4</v>
      </c>
      <c r="AQ22" s="2">
        <f t="shared" si="0"/>
        <v>52</v>
      </c>
      <c r="AR22" s="37">
        <f t="shared" si="1"/>
        <v>3.4666666666666668</v>
      </c>
      <c r="AS22" s="37"/>
      <c r="AT22" s="52">
        <v>6</v>
      </c>
    </row>
    <row r="23" spans="1:48" ht="15.6" x14ac:dyDescent="0.3">
      <c r="A23" s="39" t="s">
        <v>140</v>
      </c>
      <c r="B23" s="2">
        <v>8</v>
      </c>
      <c r="C23" s="2">
        <v>8</v>
      </c>
      <c r="D23" s="2">
        <v>2</v>
      </c>
      <c r="E23" s="2">
        <v>1</v>
      </c>
      <c r="F23" s="2">
        <v>2</v>
      </c>
      <c r="G23" s="2">
        <v>2</v>
      </c>
      <c r="H23" s="2">
        <v>3</v>
      </c>
      <c r="I23" s="2">
        <v>3</v>
      </c>
      <c r="J23" s="2">
        <v>3</v>
      </c>
      <c r="K23" s="2">
        <v>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6">
        <v>3</v>
      </c>
      <c r="AK23" s="36">
        <v>3</v>
      </c>
      <c r="AL23" s="2">
        <v>5</v>
      </c>
      <c r="AM23" s="2">
        <v>3</v>
      </c>
      <c r="AN23" s="2">
        <v>4</v>
      </c>
      <c r="AO23" s="2">
        <v>1</v>
      </c>
      <c r="AP23" s="2">
        <v>2</v>
      </c>
      <c r="AQ23" s="2">
        <f t="shared" si="0"/>
        <v>39</v>
      </c>
      <c r="AR23" s="37">
        <f t="shared" si="1"/>
        <v>2.6</v>
      </c>
      <c r="AS23" s="37"/>
      <c r="AT23" s="52">
        <v>7</v>
      </c>
    </row>
    <row r="24" spans="1:48" ht="15.6" x14ac:dyDescent="0.3">
      <c r="A24" s="56" t="s">
        <v>13</v>
      </c>
      <c r="B24" s="2">
        <v>7</v>
      </c>
      <c r="C24" s="2">
        <v>11</v>
      </c>
      <c r="D24" s="2">
        <v>4</v>
      </c>
      <c r="E24" s="2">
        <v>3</v>
      </c>
      <c r="F24" s="2">
        <v>5</v>
      </c>
      <c r="G24" s="2">
        <v>5</v>
      </c>
      <c r="H24" s="2">
        <v>4</v>
      </c>
      <c r="I24" s="2">
        <v>5</v>
      </c>
      <c r="J24" s="2">
        <v>5</v>
      </c>
      <c r="K24" s="2">
        <v>4</v>
      </c>
      <c r="L24" s="2">
        <v>4</v>
      </c>
      <c r="M24" s="2">
        <v>5</v>
      </c>
      <c r="N24" s="2">
        <v>5</v>
      </c>
      <c r="O24" s="2">
        <v>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6">
        <v>5</v>
      </c>
      <c r="AK24" s="36">
        <v>5</v>
      </c>
      <c r="AL24" s="2">
        <v>2</v>
      </c>
      <c r="AM24" s="2">
        <v>5</v>
      </c>
      <c r="AN24" s="2">
        <v>5</v>
      </c>
      <c r="AO24" s="2">
        <v>5</v>
      </c>
      <c r="AP24" s="2">
        <v>3</v>
      </c>
      <c r="AQ24" s="2">
        <f t="shared" si="0"/>
        <v>82</v>
      </c>
      <c r="AR24" s="37">
        <f t="shared" si="1"/>
        <v>4.3157894736842106</v>
      </c>
      <c r="AS24" s="37">
        <v>4.333333333333333</v>
      </c>
      <c r="AT24" s="52">
        <v>5</v>
      </c>
    </row>
    <row r="25" spans="1:48" ht="15.6" x14ac:dyDescent="0.3">
      <c r="A25" s="4" t="s">
        <v>14</v>
      </c>
      <c r="B25" s="2">
        <v>7</v>
      </c>
      <c r="C25" s="2">
        <v>9</v>
      </c>
      <c r="D25" s="2">
        <v>3</v>
      </c>
      <c r="E25" s="2">
        <v>4</v>
      </c>
      <c r="F25" s="2">
        <v>4</v>
      </c>
      <c r="G25" s="2">
        <v>5</v>
      </c>
      <c r="H25" s="2">
        <v>4</v>
      </c>
      <c r="I25" s="2">
        <v>4</v>
      </c>
      <c r="J25" s="2">
        <v>4</v>
      </c>
      <c r="K25" s="2">
        <v>4</v>
      </c>
      <c r="L25" s="2">
        <v>2</v>
      </c>
      <c r="M25" s="2">
        <v>2</v>
      </c>
      <c r="N25" s="2">
        <v>1</v>
      </c>
      <c r="O25" s="2">
        <v>1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6">
        <v>5</v>
      </c>
      <c r="AK25" s="36">
        <v>5</v>
      </c>
      <c r="AL25" s="2">
        <v>3</v>
      </c>
      <c r="AM25" s="2">
        <v>3</v>
      </c>
      <c r="AN25" s="2">
        <v>3</v>
      </c>
      <c r="AO25" s="2">
        <v>5</v>
      </c>
      <c r="AP25" s="2">
        <v>4</v>
      </c>
      <c r="AQ25" s="2">
        <f t="shared" si="0"/>
        <v>66</v>
      </c>
      <c r="AR25" s="37">
        <f t="shared" si="1"/>
        <v>3.4736842105263159</v>
      </c>
      <c r="AS25" s="37">
        <v>3.3333333333333335</v>
      </c>
      <c r="AT25" s="52">
        <v>6</v>
      </c>
    </row>
    <row r="26" spans="1:48" ht="15.6" x14ac:dyDescent="0.3">
      <c r="A26" s="4" t="s">
        <v>15</v>
      </c>
      <c r="B26" s="2">
        <v>7</v>
      </c>
      <c r="C26" s="2">
        <v>7</v>
      </c>
      <c r="D26" s="2">
        <v>5</v>
      </c>
      <c r="E26" s="2">
        <v>5</v>
      </c>
      <c r="F26" s="2">
        <v>5</v>
      </c>
      <c r="G26" s="2">
        <v>5</v>
      </c>
      <c r="H26" s="2">
        <v>5</v>
      </c>
      <c r="I26" s="2">
        <v>5</v>
      </c>
      <c r="J26" s="2">
        <v>5</v>
      </c>
      <c r="K26" s="2">
        <v>5</v>
      </c>
      <c r="L26" s="2">
        <v>4</v>
      </c>
      <c r="M26" s="2">
        <v>5</v>
      </c>
      <c r="N26" s="2">
        <v>5</v>
      </c>
      <c r="O26" s="2">
        <v>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6">
        <v>5</v>
      </c>
      <c r="AK26" s="36">
        <v>5</v>
      </c>
      <c r="AL26" s="2">
        <v>4</v>
      </c>
      <c r="AM26" s="2">
        <v>5</v>
      </c>
      <c r="AN26" s="2">
        <v>5</v>
      </c>
      <c r="AO26" s="2">
        <v>5</v>
      </c>
      <c r="AP26" s="2">
        <v>5</v>
      </c>
      <c r="AQ26" s="2">
        <f t="shared" si="0"/>
        <v>92</v>
      </c>
      <c r="AR26" s="37">
        <f t="shared" si="1"/>
        <v>4.8421052631578947</v>
      </c>
      <c r="AS26" s="37">
        <v>3.8888888888888888</v>
      </c>
      <c r="AT26" s="52">
        <v>6</v>
      </c>
    </row>
    <row r="27" spans="1:48" ht="15.6" x14ac:dyDescent="0.3">
      <c r="A27" s="39" t="s">
        <v>135</v>
      </c>
      <c r="B27" s="2">
        <v>7</v>
      </c>
      <c r="C27" s="2">
        <v>10</v>
      </c>
      <c r="D27" s="2">
        <v>3</v>
      </c>
      <c r="E27" s="2">
        <v>3</v>
      </c>
      <c r="F27" s="2">
        <v>3</v>
      </c>
      <c r="G27" s="2">
        <v>4</v>
      </c>
      <c r="H27" s="2">
        <v>3</v>
      </c>
      <c r="I27" s="2">
        <v>3</v>
      </c>
      <c r="J27" s="2">
        <v>1</v>
      </c>
      <c r="K27" s="2">
        <v>1</v>
      </c>
      <c r="L27" s="2">
        <v>2</v>
      </c>
      <c r="M27" s="2">
        <v>2</v>
      </c>
      <c r="N27" s="2">
        <v>3</v>
      </c>
      <c r="O27" s="2">
        <v>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6">
        <v>3</v>
      </c>
      <c r="AK27" s="36">
        <v>3</v>
      </c>
      <c r="AL27" s="2">
        <v>2</v>
      </c>
      <c r="AM27" s="2">
        <v>4</v>
      </c>
      <c r="AN27" s="2">
        <v>5</v>
      </c>
      <c r="AO27" s="2">
        <v>4</v>
      </c>
      <c r="AP27" s="2">
        <v>3</v>
      </c>
      <c r="AQ27" s="2">
        <f t="shared" si="0"/>
        <v>55</v>
      </c>
      <c r="AR27" s="37">
        <f t="shared" si="1"/>
        <v>2.8947368421052633</v>
      </c>
      <c r="AS27" s="37"/>
      <c r="AT27" s="52">
        <v>6</v>
      </c>
    </row>
    <row r="28" spans="1:48" ht="15.6" x14ac:dyDescent="0.3">
      <c r="A28" s="56" t="s">
        <v>4</v>
      </c>
      <c r="B28" s="2">
        <v>6</v>
      </c>
      <c r="C28" s="2">
        <v>9</v>
      </c>
      <c r="D28" s="2">
        <v>4</v>
      </c>
      <c r="E28" s="2">
        <v>4</v>
      </c>
      <c r="F28" s="2">
        <v>5</v>
      </c>
      <c r="G28" s="2">
        <v>5</v>
      </c>
      <c r="H28" s="2">
        <v>4</v>
      </c>
      <c r="I28" s="2">
        <v>4</v>
      </c>
      <c r="J28" s="2">
        <v>4</v>
      </c>
      <c r="K28" s="2">
        <v>4</v>
      </c>
      <c r="L28" s="2">
        <v>4</v>
      </c>
      <c r="M28" s="2">
        <v>4</v>
      </c>
      <c r="N28" s="2">
        <v>4</v>
      </c>
      <c r="O28" s="2">
        <v>4</v>
      </c>
      <c r="P28" s="2">
        <v>4</v>
      </c>
      <c r="Q28" s="2">
        <v>3</v>
      </c>
      <c r="R28" s="2">
        <v>4</v>
      </c>
      <c r="S28" s="2">
        <v>3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6">
        <v>5</v>
      </c>
      <c r="AK28" s="36">
        <v>5</v>
      </c>
      <c r="AL28" s="2">
        <v>5</v>
      </c>
      <c r="AM28" s="2">
        <v>5</v>
      </c>
      <c r="AN28" s="2">
        <v>5</v>
      </c>
      <c r="AO28" s="2">
        <v>5</v>
      </c>
      <c r="AP28" s="2">
        <v>5</v>
      </c>
      <c r="AQ28" s="2">
        <f t="shared" si="0"/>
        <v>99</v>
      </c>
      <c r="AR28" s="37">
        <f t="shared" si="1"/>
        <v>4.3043478260869561</v>
      </c>
      <c r="AS28" s="37">
        <v>3.9090909090909092</v>
      </c>
      <c r="AT28" s="52">
        <v>4</v>
      </c>
    </row>
    <row r="29" spans="1:48" ht="15.6" x14ac:dyDescent="0.3">
      <c r="A29" s="56" t="s">
        <v>8</v>
      </c>
      <c r="B29" s="2">
        <v>5</v>
      </c>
      <c r="C29" s="2">
        <v>11</v>
      </c>
      <c r="D29" s="2">
        <v>4</v>
      </c>
      <c r="E29" s="2">
        <v>4</v>
      </c>
      <c r="F29" s="2">
        <v>5</v>
      </c>
      <c r="G29" s="2">
        <v>5</v>
      </c>
      <c r="H29" s="2">
        <v>4</v>
      </c>
      <c r="I29" s="2">
        <v>4</v>
      </c>
      <c r="J29" s="2">
        <v>4</v>
      </c>
      <c r="K29" s="2">
        <v>4</v>
      </c>
      <c r="L29" s="2">
        <v>4</v>
      </c>
      <c r="M29" s="2">
        <v>4</v>
      </c>
      <c r="N29" s="2">
        <v>4</v>
      </c>
      <c r="O29" s="2">
        <v>4</v>
      </c>
      <c r="P29" s="51">
        <v>4</v>
      </c>
      <c r="Q29" s="51">
        <v>3</v>
      </c>
      <c r="R29" s="51">
        <v>3</v>
      </c>
      <c r="S29" s="51">
        <v>3</v>
      </c>
      <c r="T29" s="51">
        <v>3</v>
      </c>
      <c r="U29" s="51">
        <v>2</v>
      </c>
      <c r="V29" s="51">
        <v>2</v>
      </c>
      <c r="W29" s="51">
        <v>3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6">
        <v>5</v>
      </c>
      <c r="AK29" s="36">
        <v>5</v>
      </c>
      <c r="AL29" s="2">
        <v>5</v>
      </c>
      <c r="AM29" s="2">
        <v>5</v>
      </c>
      <c r="AN29" s="2">
        <v>5</v>
      </c>
      <c r="AO29" s="2">
        <v>5</v>
      </c>
      <c r="AP29" s="2">
        <v>5</v>
      </c>
      <c r="AQ29" s="2">
        <f>SUM(D29:AP29)</f>
        <v>108</v>
      </c>
      <c r="AR29" s="37">
        <f>AVERAGE(D29:AP29)</f>
        <v>4</v>
      </c>
      <c r="AS29" s="37"/>
      <c r="AT29" s="52">
        <v>3</v>
      </c>
    </row>
    <row r="30" spans="1:48" ht="15.6" x14ac:dyDescent="0.3">
      <c r="A30" s="4" t="s">
        <v>7</v>
      </c>
      <c r="B30" s="2">
        <v>5</v>
      </c>
      <c r="C30" s="2">
        <v>11</v>
      </c>
      <c r="D30" s="2">
        <v>3</v>
      </c>
      <c r="E30" s="2">
        <v>3</v>
      </c>
      <c r="F30" s="2">
        <v>4</v>
      </c>
      <c r="G30" s="2">
        <v>4</v>
      </c>
      <c r="H30" s="2">
        <v>2</v>
      </c>
      <c r="I30" s="2">
        <v>0</v>
      </c>
      <c r="J30" s="2">
        <v>1</v>
      </c>
      <c r="K30" s="2">
        <v>1</v>
      </c>
      <c r="L30" s="2">
        <v>4</v>
      </c>
      <c r="M30" s="2">
        <v>3</v>
      </c>
      <c r="N30" s="2">
        <v>3</v>
      </c>
      <c r="O30" s="2">
        <v>3</v>
      </c>
      <c r="P30" s="2">
        <v>2</v>
      </c>
      <c r="Q30" s="2">
        <v>2</v>
      </c>
      <c r="R30" s="2">
        <v>2</v>
      </c>
      <c r="S30" s="2">
        <v>2</v>
      </c>
      <c r="T30" s="2">
        <v>2</v>
      </c>
      <c r="U30" s="2">
        <v>2</v>
      </c>
      <c r="V30" s="2">
        <v>2</v>
      </c>
      <c r="W30" s="2">
        <v>2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6">
        <v>4</v>
      </c>
      <c r="AK30" s="36">
        <v>2</v>
      </c>
      <c r="AL30" s="2">
        <v>3</v>
      </c>
      <c r="AM30" s="2">
        <v>5</v>
      </c>
      <c r="AN30" s="2">
        <v>5</v>
      </c>
      <c r="AO30" s="2">
        <v>4</v>
      </c>
      <c r="AP30" s="2">
        <v>3</v>
      </c>
      <c r="AQ30" s="2">
        <f t="shared" si="0"/>
        <v>73</v>
      </c>
      <c r="AR30" s="37">
        <f t="shared" si="1"/>
        <v>2.7037037037037037</v>
      </c>
      <c r="AS30" s="37">
        <v>2.7272727272727271</v>
      </c>
      <c r="AT30" s="52">
        <v>4</v>
      </c>
    </row>
    <row r="31" spans="1:48" ht="15.6" x14ac:dyDescent="0.3">
      <c r="A31" s="4" t="s">
        <v>5</v>
      </c>
      <c r="B31" s="2">
        <v>5</v>
      </c>
      <c r="C31" s="2">
        <v>9</v>
      </c>
      <c r="D31" s="2">
        <v>4</v>
      </c>
      <c r="E31" s="2">
        <v>4</v>
      </c>
      <c r="F31" s="2">
        <v>3</v>
      </c>
      <c r="G31" s="2">
        <v>4</v>
      </c>
      <c r="H31" s="2">
        <v>4</v>
      </c>
      <c r="I31" s="2">
        <v>4</v>
      </c>
      <c r="J31" s="2">
        <v>4</v>
      </c>
      <c r="K31" s="2">
        <v>4</v>
      </c>
      <c r="L31" s="2">
        <v>4</v>
      </c>
      <c r="M31" s="2">
        <v>3</v>
      </c>
      <c r="N31" s="2">
        <v>3</v>
      </c>
      <c r="O31" s="2">
        <v>4</v>
      </c>
      <c r="P31" s="2">
        <v>3</v>
      </c>
      <c r="Q31" s="2">
        <v>3</v>
      </c>
      <c r="R31" s="2">
        <v>3</v>
      </c>
      <c r="S31" s="2">
        <v>3</v>
      </c>
      <c r="T31" s="2">
        <v>3</v>
      </c>
      <c r="U31" s="2">
        <v>3</v>
      </c>
      <c r="V31" s="2">
        <v>3</v>
      </c>
      <c r="W31" s="2">
        <v>3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2">
        <v>5</v>
      </c>
      <c r="AK31" s="2">
        <v>3</v>
      </c>
      <c r="AL31" s="2">
        <v>4</v>
      </c>
      <c r="AM31" s="2">
        <v>5</v>
      </c>
      <c r="AN31" s="2">
        <v>5</v>
      </c>
      <c r="AO31" s="2">
        <v>4</v>
      </c>
      <c r="AP31" s="2">
        <v>5</v>
      </c>
      <c r="AQ31" s="2">
        <f t="shared" si="0"/>
        <v>100</v>
      </c>
      <c r="AR31" s="37">
        <f t="shared" si="1"/>
        <v>3.7037037037037037</v>
      </c>
      <c r="AS31" s="37">
        <v>3.75</v>
      </c>
      <c r="AT31" s="52">
        <v>4</v>
      </c>
    </row>
    <row r="32" spans="1:48" x14ac:dyDescent="0.3">
      <c r="A32" s="56" t="s">
        <v>16</v>
      </c>
      <c r="B32" s="2">
        <v>4</v>
      </c>
      <c r="C32" s="2">
        <v>13</v>
      </c>
      <c r="D32" s="2">
        <v>4</v>
      </c>
      <c r="E32" s="2">
        <v>4</v>
      </c>
      <c r="F32" s="2">
        <v>5</v>
      </c>
      <c r="G32" s="2">
        <v>5</v>
      </c>
      <c r="H32" s="2">
        <v>4</v>
      </c>
      <c r="I32" s="2">
        <v>5</v>
      </c>
      <c r="J32" s="2">
        <v>5</v>
      </c>
      <c r="K32" s="2">
        <v>5</v>
      </c>
      <c r="L32" s="2">
        <v>2</v>
      </c>
      <c r="M32" s="2">
        <v>2</v>
      </c>
      <c r="N32" s="2">
        <v>1</v>
      </c>
      <c r="O32" s="2">
        <v>1</v>
      </c>
      <c r="P32" s="2">
        <v>3</v>
      </c>
      <c r="Q32" s="2">
        <v>2</v>
      </c>
      <c r="R32" s="2">
        <v>2</v>
      </c>
      <c r="S32" s="2">
        <v>3</v>
      </c>
      <c r="T32" s="2">
        <v>4</v>
      </c>
      <c r="U32" s="2">
        <v>4</v>
      </c>
      <c r="V32" s="2">
        <v>4</v>
      </c>
      <c r="W32" s="2">
        <v>4</v>
      </c>
      <c r="X32" s="2">
        <v>3</v>
      </c>
      <c r="Y32" s="2">
        <v>3</v>
      </c>
      <c r="Z32" s="2">
        <v>4</v>
      </c>
      <c r="AA32" s="2">
        <v>3</v>
      </c>
      <c r="AB32" s="3"/>
      <c r="AC32" s="3"/>
      <c r="AD32" s="3"/>
      <c r="AE32" s="3"/>
      <c r="AF32" s="3"/>
      <c r="AG32" s="3"/>
      <c r="AH32" s="3"/>
      <c r="AI32" s="3"/>
      <c r="AJ32" s="2">
        <v>5</v>
      </c>
      <c r="AK32" s="2">
        <v>4</v>
      </c>
      <c r="AL32" s="2">
        <v>5</v>
      </c>
      <c r="AM32" s="2">
        <v>5</v>
      </c>
      <c r="AN32" s="2">
        <v>5</v>
      </c>
      <c r="AO32" s="2">
        <v>3</v>
      </c>
      <c r="AP32" s="2">
        <v>3</v>
      </c>
      <c r="AQ32" s="2">
        <f t="shared" si="0"/>
        <v>112</v>
      </c>
      <c r="AR32" s="37">
        <f t="shared" si="1"/>
        <v>3.6129032258064515</v>
      </c>
      <c r="AS32" s="37">
        <v>3.25</v>
      </c>
      <c r="AT32" s="54">
        <v>2</v>
      </c>
    </row>
    <row r="33" spans="1:46" x14ac:dyDescent="0.3">
      <c r="A33" s="56" t="s">
        <v>1</v>
      </c>
      <c r="B33" s="2">
        <v>4</v>
      </c>
      <c r="C33" s="2">
        <v>12</v>
      </c>
      <c r="D33" s="2">
        <v>5</v>
      </c>
      <c r="E33" s="2">
        <v>5</v>
      </c>
      <c r="F33" s="2">
        <v>5</v>
      </c>
      <c r="G33" s="2">
        <v>5</v>
      </c>
      <c r="H33" s="2">
        <v>5</v>
      </c>
      <c r="I33" s="2">
        <v>5</v>
      </c>
      <c r="J33" s="2">
        <v>5</v>
      </c>
      <c r="K33" s="2">
        <v>5</v>
      </c>
      <c r="L33" s="2">
        <v>4</v>
      </c>
      <c r="M33" s="2">
        <v>4</v>
      </c>
      <c r="N33" s="2">
        <v>4</v>
      </c>
      <c r="O33" s="2">
        <v>3</v>
      </c>
      <c r="P33" s="2">
        <v>4</v>
      </c>
      <c r="Q33" s="2">
        <v>4</v>
      </c>
      <c r="R33" s="2">
        <v>4</v>
      </c>
      <c r="S33" s="2">
        <v>4</v>
      </c>
      <c r="T33" s="2">
        <v>3</v>
      </c>
      <c r="U33" s="2">
        <v>3</v>
      </c>
      <c r="V33" s="2">
        <v>3</v>
      </c>
      <c r="W33" s="2">
        <v>4</v>
      </c>
      <c r="X33" s="2">
        <v>3</v>
      </c>
      <c r="Y33" s="2">
        <v>2</v>
      </c>
      <c r="Z33" s="2">
        <v>3</v>
      </c>
      <c r="AA33" s="2">
        <v>3</v>
      </c>
      <c r="AB33" s="3"/>
      <c r="AC33" s="3"/>
      <c r="AD33" s="3"/>
      <c r="AE33" s="3"/>
      <c r="AF33" s="3"/>
      <c r="AG33" s="3"/>
      <c r="AH33" s="3"/>
      <c r="AI33" s="3"/>
      <c r="AJ33" s="2">
        <v>5</v>
      </c>
      <c r="AK33" s="2">
        <v>5</v>
      </c>
      <c r="AL33" s="2">
        <v>4</v>
      </c>
      <c r="AM33" s="2">
        <v>5</v>
      </c>
      <c r="AN33" s="2">
        <v>5</v>
      </c>
      <c r="AO33" s="2">
        <v>4</v>
      </c>
      <c r="AP33" s="2">
        <v>5</v>
      </c>
      <c r="AQ33" s="2">
        <f t="shared" si="0"/>
        <v>128</v>
      </c>
      <c r="AR33" s="37">
        <f t="shared" si="1"/>
        <v>4.129032258064516</v>
      </c>
      <c r="AS33" s="37">
        <v>3.125</v>
      </c>
      <c r="AT33" s="54">
        <v>2</v>
      </c>
    </row>
    <row r="34" spans="1:46" x14ac:dyDescent="0.3">
      <c r="A34" s="56" t="s">
        <v>9</v>
      </c>
      <c r="B34" s="2">
        <v>4</v>
      </c>
      <c r="C34" s="2">
        <v>11</v>
      </c>
      <c r="D34" s="2">
        <v>5</v>
      </c>
      <c r="E34" s="2">
        <v>5</v>
      </c>
      <c r="F34" s="2">
        <v>4</v>
      </c>
      <c r="G34" s="2">
        <v>5</v>
      </c>
      <c r="H34" s="2">
        <v>4</v>
      </c>
      <c r="I34" s="2">
        <v>4</v>
      </c>
      <c r="J34" s="2">
        <v>4</v>
      </c>
      <c r="K34" s="2">
        <v>5</v>
      </c>
      <c r="L34" s="2">
        <v>4</v>
      </c>
      <c r="M34" s="2">
        <v>4</v>
      </c>
      <c r="N34" s="2">
        <v>5</v>
      </c>
      <c r="O34" s="2">
        <v>5</v>
      </c>
      <c r="P34" s="2">
        <v>4</v>
      </c>
      <c r="Q34" s="2">
        <v>4</v>
      </c>
      <c r="R34" s="2">
        <v>4</v>
      </c>
      <c r="S34" s="2">
        <v>4</v>
      </c>
      <c r="T34" s="2">
        <v>4</v>
      </c>
      <c r="U34" s="2">
        <v>4</v>
      </c>
      <c r="V34" s="2">
        <v>4</v>
      </c>
      <c r="W34" s="2">
        <v>4</v>
      </c>
      <c r="X34" s="2">
        <v>4</v>
      </c>
      <c r="Y34" s="2">
        <v>4</v>
      </c>
      <c r="Z34" s="2">
        <v>3</v>
      </c>
      <c r="AA34" s="2">
        <v>4</v>
      </c>
      <c r="AB34" s="3"/>
      <c r="AC34" s="3"/>
      <c r="AD34" s="3"/>
      <c r="AE34" s="3"/>
      <c r="AF34" s="3"/>
      <c r="AG34" s="3"/>
      <c r="AH34" s="3"/>
      <c r="AI34" s="3"/>
      <c r="AJ34" s="2">
        <v>5</v>
      </c>
      <c r="AK34" s="2">
        <v>5</v>
      </c>
      <c r="AL34" s="2">
        <v>5</v>
      </c>
      <c r="AM34" s="2">
        <v>5</v>
      </c>
      <c r="AN34" s="2">
        <v>5</v>
      </c>
      <c r="AO34" s="2">
        <v>5</v>
      </c>
      <c r="AP34" s="2">
        <v>5</v>
      </c>
      <c r="AQ34" s="2">
        <f t="shared" si="0"/>
        <v>136</v>
      </c>
      <c r="AR34" s="37">
        <f t="shared" si="1"/>
        <v>4.387096774193548</v>
      </c>
      <c r="AS34" s="37">
        <v>4.125</v>
      </c>
      <c r="AT34" s="54">
        <v>2</v>
      </c>
    </row>
    <row r="35" spans="1:46" x14ac:dyDescent="0.3">
      <c r="A35" s="4" t="s">
        <v>12</v>
      </c>
      <c r="B35" s="2">
        <v>3</v>
      </c>
      <c r="C35" s="2">
        <v>11</v>
      </c>
      <c r="D35" s="2">
        <v>4</v>
      </c>
      <c r="E35" s="2">
        <v>3</v>
      </c>
      <c r="F35" s="2">
        <v>4</v>
      </c>
      <c r="G35" s="2">
        <v>5</v>
      </c>
      <c r="H35" s="2">
        <v>4</v>
      </c>
      <c r="I35" s="2">
        <v>3</v>
      </c>
      <c r="J35" s="2">
        <v>3</v>
      </c>
      <c r="K35" s="2">
        <v>5</v>
      </c>
      <c r="L35" s="2">
        <v>4</v>
      </c>
      <c r="M35" s="2">
        <v>4</v>
      </c>
      <c r="N35" s="2">
        <v>5</v>
      </c>
      <c r="O35" s="2">
        <v>5</v>
      </c>
      <c r="P35" s="2">
        <v>4</v>
      </c>
      <c r="Q35" s="2">
        <v>3</v>
      </c>
      <c r="R35" s="2">
        <v>4</v>
      </c>
      <c r="S35" s="2">
        <v>4</v>
      </c>
      <c r="T35" s="2">
        <v>4</v>
      </c>
      <c r="U35" s="2">
        <v>4</v>
      </c>
      <c r="V35" s="2">
        <v>4</v>
      </c>
      <c r="W35" s="2">
        <v>4</v>
      </c>
      <c r="X35" s="2">
        <v>4</v>
      </c>
      <c r="Y35" s="2">
        <v>4</v>
      </c>
      <c r="Z35" s="2">
        <v>3</v>
      </c>
      <c r="AA35" s="2">
        <v>4</v>
      </c>
      <c r="AB35" s="2">
        <v>3</v>
      </c>
      <c r="AC35" s="2">
        <v>3</v>
      </c>
      <c r="AD35" s="2">
        <v>2</v>
      </c>
      <c r="AE35" s="2">
        <v>3</v>
      </c>
      <c r="AF35" s="3"/>
      <c r="AG35" s="3"/>
      <c r="AH35" s="3"/>
      <c r="AI35" s="3"/>
      <c r="AJ35" s="2">
        <v>5</v>
      </c>
      <c r="AK35" s="2">
        <v>3</v>
      </c>
      <c r="AL35" s="2">
        <v>5</v>
      </c>
      <c r="AM35" s="2">
        <v>5</v>
      </c>
      <c r="AN35" s="2">
        <v>5</v>
      </c>
      <c r="AO35" s="2">
        <v>5</v>
      </c>
      <c r="AP35" s="2">
        <v>5</v>
      </c>
      <c r="AQ35" s="2">
        <f t="shared" si="0"/>
        <v>139</v>
      </c>
      <c r="AR35" s="37">
        <f t="shared" si="1"/>
        <v>3.9714285714285715</v>
      </c>
      <c r="AS35" s="37"/>
      <c r="AT35" s="54">
        <v>2</v>
      </c>
    </row>
    <row r="36" spans="1:46" x14ac:dyDescent="0.3">
      <c r="A36" s="4" t="s">
        <v>10</v>
      </c>
      <c r="B36" s="2">
        <v>3</v>
      </c>
      <c r="C36" s="2">
        <v>11</v>
      </c>
      <c r="D36" s="2">
        <v>5</v>
      </c>
      <c r="E36" s="2">
        <v>5</v>
      </c>
      <c r="F36" s="2">
        <v>5</v>
      </c>
      <c r="G36" s="2">
        <v>5</v>
      </c>
      <c r="H36" s="2">
        <v>4</v>
      </c>
      <c r="I36" s="2">
        <v>4</v>
      </c>
      <c r="J36" s="2">
        <v>4</v>
      </c>
      <c r="K36" s="2">
        <v>4</v>
      </c>
      <c r="L36" s="2">
        <v>4</v>
      </c>
      <c r="M36" s="2">
        <v>4</v>
      </c>
      <c r="N36" s="2">
        <v>4</v>
      </c>
      <c r="O36" s="2">
        <v>4</v>
      </c>
      <c r="P36" s="2">
        <v>4</v>
      </c>
      <c r="Q36" s="2">
        <v>4</v>
      </c>
      <c r="R36" s="2">
        <v>4</v>
      </c>
      <c r="S36" s="2">
        <v>4</v>
      </c>
      <c r="T36" s="2">
        <v>4</v>
      </c>
      <c r="U36" s="2">
        <v>4</v>
      </c>
      <c r="V36" s="2">
        <v>4</v>
      </c>
      <c r="W36" s="2">
        <v>4</v>
      </c>
      <c r="X36" s="2">
        <v>3</v>
      </c>
      <c r="Y36" s="2">
        <v>3</v>
      </c>
      <c r="Z36" s="2">
        <v>3</v>
      </c>
      <c r="AA36" s="2">
        <v>3</v>
      </c>
      <c r="AB36" s="2">
        <v>2</v>
      </c>
      <c r="AC36" s="2">
        <v>2</v>
      </c>
      <c r="AD36" s="2">
        <v>0</v>
      </c>
      <c r="AE36" s="2">
        <v>0</v>
      </c>
      <c r="AF36" s="3"/>
      <c r="AG36" s="3"/>
      <c r="AH36" s="3"/>
      <c r="AI36" s="3"/>
      <c r="AJ36" s="2">
        <v>5</v>
      </c>
      <c r="AK36" s="2">
        <v>4</v>
      </c>
      <c r="AL36" s="2">
        <v>4</v>
      </c>
      <c r="AM36" s="2">
        <v>5</v>
      </c>
      <c r="AN36" s="2">
        <v>5</v>
      </c>
      <c r="AO36" s="2">
        <v>5</v>
      </c>
      <c r="AP36" s="2">
        <v>5</v>
      </c>
      <c r="AQ36" s="2">
        <f t="shared" si="0"/>
        <v>133</v>
      </c>
      <c r="AR36" s="37">
        <f t="shared" si="1"/>
        <v>3.8</v>
      </c>
      <c r="AS36" s="37"/>
      <c r="AT36" s="54">
        <v>2</v>
      </c>
    </row>
    <row r="37" spans="1:46" ht="15" thickBot="1" x14ac:dyDescent="0.35">
      <c r="A37" s="6" t="s">
        <v>6</v>
      </c>
      <c r="B37" s="7">
        <v>2</v>
      </c>
      <c r="C37" s="7">
        <v>12</v>
      </c>
      <c r="D37" s="7">
        <v>5</v>
      </c>
      <c r="E37" s="7">
        <v>5</v>
      </c>
      <c r="F37" s="2">
        <v>5</v>
      </c>
      <c r="G37" s="7">
        <v>5</v>
      </c>
      <c r="H37" s="7">
        <v>5</v>
      </c>
      <c r="I37" s="7">
        <v>5</v>
      </c>
      <c r="J37" s="7">
        <v>5</v>
      </c>
      <c r="K37" s="7">
        <v>5</v>
      </c>
      <c r="L37" s="7">
        <v>4</v>
      </c>
      <c r="M37" s="7">
        <v>4</v>
      </c>
      <c r="N37" s="7">
        <v>5</v>
      </c>
      <c r="O37" s="7">
        <v>5</v>
      </c>
      <c r="P37" s="7">
        <v>4</v>
      </c>
      <c r="Q37" s="7">
        <v>4</v>
      </c>
      <c r="R37" s="7">
        <v>4</v>
      </c>
      <c r="S37" s="7">
        <v>5</v>
      </c>
      <c r="T37" s="7">
        <v>4</v>
      </c>
      <c r="U37" s="7">
        <v>4</v>
      </c>
      <c r="V37" s="7">
        <v>4</v>
      </c>
      <c r="W37" s="7">
        <v>4</v>
      </c>
      <c r="X37" s="7">
        <v>4</v>
      </c>
      <c r="Y37" s="7">
        <v>3</v>
      </c>
      <c r="Z37" s="7">
        <v>3</v>
      </c>
      <c r="AA37" s="7">
        <v>4</v>
      </c>
      <c r="AB37" s="7">
        <v>5</v>
      </c>
      <c r="AC37" s="7">
        <v>4</v>
      </c>
      <c r="AD37" s="7">
        <v>3</v>
      </c>
      <c r="AE37" s="7">
        <v>4</v>
      </c>
      <c r="AF37" s="7">
        <v>4</v>
      </c>
      <c r="AG37" s="7">
        <v>5</v>
      </c>
      <c r="AH37" s="7">
        <v>3</v>
      </c>
      <c r="AI37" s="7">
        <v>3</v>
      </c>
      <c r="AJ37" s="7">
        <v>5</v>
      </c>
      <c r="AK37" s="7">
        <v>3</v>
      </c>
      <c r="AL37" s="7">
        <v>3</v>
      </c>
      <c r="AM37" s="7">
        <v>5</v>
      </c>
      <c r="AN37" s="7">
        <v>4</v>
      </c>
      <c r="AO37" s="7">
        <v>3</v>
      </c>
      <c r="AP37" s="7">
        <v>3</v>
      </c>
      <c r="AQ37" s="7">
        <f t="shared" si="0"/>
        <v>162</v>
      </c>
      <c r="AR37" s="17">
        <f t="shared" si="1"/>
        <v>4.1538461538461542</v>
      </c>
      <c r="AS37" s="17">
        <v>3.95</v>
      </c>
      <c r="AT37" s="55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2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sqref="A1:K42"/>
    </sheetView>
  </sheetViews>
  <sheetFormatPr defaultColWidth="8.88671875" defaultRowHeight="14.4" x14ac:dyDescent="0.3"/>
  <cols>
    <col min="1" max="1" width="25.44140625" customWidth="1"/>
    <col min="2" max="2" width="3.88671875" bestFit="1" customWidth="1"/>
    <col min="3" max="3" width="16.109375" bestFit="1" customWidth="1"/>
    <col min="4" max="5" width="15.88671875" bestFit="1" customWidth="1"/>
    <col min="6" max="6" width="15.44140625" bestFit="1" customWidth="1"/>
    <col min="7" max="7" width="14.33203125" bestFit="1" customWidth="1"/>
    <col min="8" max="8" width="14.109375" bestFit="1" customWidth="1"/>
    <col min="9" max="9" width="16.44140625" bestFit="1" customWidth="1"/>
    <col min="10" max="10" width="12.44140625" bestFit="1" customWidth="1"/>
    <col min="11" max="11" width="26.33203125" customWidth="1"/>
    <col min="12" max="12" width="25.44140625" customWidth="1"/>
    <col min="13" max="13" width="14.44140625" bestFit="1" customWidth="1"/>
    <col min="14" max="14" width="13.44140625" bestFit="1" customWidth="1"/>
    <col min="15" max="15" width="12.33203125" bestFit="1" customWidth="1"/>
    <col min="16" max="16" width="14.109375" bestFit="1" customWidth="1"/>
    <col min="17" max="17" width="15.88671875" bestFit="1" customWidth="1"/>
    <col min="18" max="18" width="15.109375" bestFit="1" customWidth="1"/>
    <col min="19" max="19" width="14.44140625" bestFit="1" customWidth="1"/>
    <col min="20" max="20" width="13" bestFit="1" customWidth="1"/>
    <col min="21" max="21" width="31.44140625" customWidth="1"/>
    <col min="22" max="22" width="25.44140625" customWidth="1"/>
    <col min="23" max="23" width="15.6640625" bestFit="1" customWidth="1"/>
    <col min="24" max="24" width="13.44140625" bestFit="1" customWidth="1"/>
    <col min="25" max="25" width="13" bestFit="1" customWidth="1"/>
    <col min="26" max="26" width="14.109375" bestFit="1" customWidth="1"/>
    <col min="27" max="27" width="12.33203125" bestFit="1" customWidth="1"/>
    <col min="28" max="28" width="14.6640625" bestFit="1" customWidth="1"/>
    <col min="29" max="29" width="14.109375" bestFit="1" customWidth="1"/>
    <col min="30" max="30" width="14.44140625" bestFit="1" customWidth="1"/>
    <col min="31" max="31" width="14.6640625" bestFit="1" customWidth="1"/>
    <col min="32" max="32" width="14" bestFit="1" customWidth="1"/>
    <col min="33" max="33" width="14.44140625" bestFit="1" customWidth="1"/>
    <col min="34" max="34" width="14.6640625" bestFit="1" customWidth="1"/>
  </cols>
  <sheetData>
    <row r="2" spans="1:34" x14ac:dyDescent="0.3">
      <c r="A2" s="2"/>
      <c r="B2" s="2"/>
      <c r="C2" s="119" t="s">
        <v>209</v>
      </c>
      <c r="D2" s="119"/>
      <c r="E2" s="119"/>
      <c r="F2" s="120" t="s">
        <v>210</v>
      </c>
      <c r="G2" s="120"/>
      <c r="H2" s="120"/>
      <c r="I2" s="119" t="s">
        <v>211</v>
      </c>
      <c r="J2" s="119"/>
      <c r="K2" s="119"/>
      <c r="L2" s="2"/>
      <c r="M2" s="120" t="s">
        <v>212</v>
      </c>
      <c r="N2" s="120"/>
      <c r="O2" s="120"/>
      <c r="P2" s="119" t="s">
        <v>213</v>
      </c>
      <c r="Q2" s="119"/>
      <c r="R2" s="119"/>
      <c r="S2" s="120" t="s">
        <v>214</v>
      </c>
      <c r="T2" s="120"/>
      <c r="U2" s="120"/>
      <c r="V2" s="2"/>
      <c r="W2" s="119" t="s">
        <v>215</v>
      </c>
      <c r="X2" s="119"/>
      <c r="Y2" s="119"/>
      <c r="Z2" s="120" t="s">
        <v>216</v>
      </c>
      <c r="AA2" s="120"/>
      <c r="AB2" s="120"/>
      <c r="AC2" s="119" t="s">
        <v>217</v>
      </c>
      <c r="AD2" s="119"/>
      <c r="AE2" s="119"/>
      <c r="AF2" s="120" t="s">
        <v>218</v>
      </c>
      <c r="AG2" s="120"/>
      <c r="AH2" s="120"/>
    </row>
    <row r="3" spans="1:34" ht="20.25" customHeight="1" x14ac:dyDescent="0.3">
      <c r="A3" s="2"/>
      <c r="B3" s="2" t="s">
        <v>17</v>
      </c>
      <c r="C3" s="2" t="s">
        <v>170</v>
      </c>
      <c r="D3" s="2" t="s">
        <v>171</v>
      </c>
      <c r="E3" s="2" t="s">
        <v>172</v>
      </c>
      <c r="F3" s="2" t="s">
        <v>170</v>
      </c>
      <c r="G3" s="2" t="s">
        <v>171</v>
      </c>
      <c r="H3" s="2" t="s">
        <v>172</v>
      </c>
      <c r="I3" s="2" t="s">
        <v>170</v>
      </c>
      <c r="J3" s="2" t="s">
        <v>171</v>
      </c>
      <c r="K3" s="2" t="s">
        <v>172</v>
      </c>
      <c r="L3" s="2"/>
      <c r="M3" s="2" t="s">
        <v>170</v>
      </c>
      <c r="N3" s="2" t="s">
        <v>171</v>
      </c>
      <c r="O3" s="2" t="s">
        <v>172</v>
      </c>
      <c r="P3" s="2" t="s">
        <v>170</v>
      </c>
      <c r="Q3" s="2" t="s">
        <v>171</v>
      </c>
      <c r="R3" s="2" t="s">
        <v>172</v>
      </c>
      <c r="S3" s="2" t="s">
        <v>170</v>
      </c>
      <c r="T3" s="2" t="s">
        <v>171</v>
      </c>
      <c r="U3" s="2" t="s">
        <v>172</v>
      </c>
      <c r="V3" s="2"/>
      <c r="W3" s="2" t="s">
        <v>170</v>
      </c>
      <c r="X3" s="2" t="s">
        <v>171</v>
      </c>
      <c r="Y3" s="2" t="s">
        <v>172</v>
      </c>
      <c r="Z3" s="2" t="s">
        <v>170</v>
      </c>
      <c r="AA3" s="2" t="s">
        <v>171</v>
      </c>
      <c r="AB3" s="2" t="s">
        <v>172</v>
      </c>
      <c r="AC3" s="2" t="s">
        <v>170</v>
      </c>
      <c r="AD3" s="2" t="s">
        <v>171</v>
      </c>
      <c r="AE3" s="2" t="s">
        <v>172</v>
      </c>
      <c r="AF3" s="2" t="s">
        <v>170</v>
      </c>
      <c r="AG3" s="2" t="s">
        <v>171</v>
      </c>
      <c r="AH3" s="2" t="s">
        <v>172</v>
      </c>
    </row>
    <row r="4" spans="1:34" x14ac:dyDescent="0.3">
      <c r="A4" s="36" t="s">
        <v>180</v>
      </c>
      <c r="B4" s="2">
        <v>10</v>
      </c>
      <c r="C4" s="3" t="s">
        <v>221</v>
      </c>
      <c r="D4" s="36"/>
      <c r="E4" s="36"/>
      <c r="F4" s="3" t="s">
        <v>224</v>
      </c>
      <c r="G4" s="36"/>
      <c r="H4" s="36"/>
      <c r="I4" s="3" t="s">
        <v>230</v>
      </c>
      <c r="J4" s="36"/>
      <c r="K4" s="36"/>
      <c r="L4" s="36" t="s">
        <v>180</v>
      </c>
      <c r="M4" s="3" t="s">
        <v>230</v>
      </c>
      <c r="N4" s="36"/>
      <c r="O4" s="36"/>
      <c r="P4" s="3" t="s">
        <v>239</v>
      </c>
      <c r="Q4" s="36"/>
      <c r="R4" s="36"/>
      <c r="S4" s="3" t="s">
        <v>230</v>
      </c>
      <c r="T4" s="36"/>
      <c r="U4" s="36"/>
      <c r="V4" s="36" t="s">
        <v>180</v>
      </c>
      <c r="W4" s="3" t="s">
        <v>239</v>
      </c>
      <c r="X4" s="36"/>
      <c r="Y4" s="36"/>
      <c r="Z4" s="3" t="s">
        <v>239</v>
      </c>
      <c r="AA4" s="36"/>
      <c r="AB4" s="36"/>
      <c r="AC4" s="3" t="s">
        <v>239</v>
      </c>
      <c r="AD4" s="36"/>
      <c r="AE4" s="36"/>
      <c r="AF4" s="3" t="s">
        <v>239</v>
      </c>
      <c r="AG4" s="36"/>
      <c r="AH4" s="36"/>
    </row>
    <row r="5" spans="1:34" x14ac:dyDescent="0.3">
      <c r="A5" s="57" t="s">
        <v>187</v>
      </c>
      <c r="B5" s="2">
        <v>10</v>
      </c>
      <c r="C5" s="3" t="s">
        <v>221</v>
      </c>
      <c r="D5" s="36"/>
      <c r="E5" s="36"/>
      <c r="F5" s="3" t="s">
        <v>224</v>
      </c>
      <c r="G5" s="36"/>
      <c r="H5" s="36"/>
      <c r="I5" s="3" t="s">
        <v>230</v>
      </c>
      <c r="J5" s="36"/>
      <c r="K5" s="36"/>
      <c r="L5" s="57" t="s">
        <v>187</v>
      </c>
      <c r="M5" s="3" t="s">
        <v>230</v>
      </c>
      <c r="N5" s="36"/>
      <c r="O5" s="36"/>
      <c r="P5" s="3" t="s">
        <v>239</v>
      </c>
      <c r="Q5" s="36"/>
      <c r="R5" s="36"/>
      <c r="S5" s="3" t="s">
        <v>230</v>
      </c>
      <c r="T5" s="36"/>
      <c r="U5" s="36"/>
      <c r="V5" s="57" t="s">
        <v>187</v>
      </c>
      <c r="W5" s="3" t="s">
        <v>239</v>
      </c>
      <c r="X5" s="36"/>
      <c r="Y5" s="36"/>
      <c r="Z5" s="3" t="s">
        <v>239</v>
      </c>
      <c r="AA5" s="36"/>
      <c r="AB5" s="36"/>
      <c r="AC5" s="3" t="s">
        <v>239</v>
      </c>
      <c r="AD5" s="36"/>
      <c r="AE5" s="36"/>
      <c r="AF5" s="3" t="s">
        <v>239</v>
      </c>
      <c r="AG5" s="36"/>
      <c r="AH5" s="36"/>
    </row>
    <row r="6" spans="1:34" x14ac:dyDescent="0.3">
      <c r="A6" s="36" t="s">
        <v>194</v>
      </c>
      <c r="B6" s="2">
        <v>10</v>
      </c>
      <c r="C6" s="3" t="s">
        <v>221</v>
      </c>
      <c r="D6" s="36"/>
      <c r="E6" s="36"/>
      <c r="F6" s="3" t="s">
        <v>224</v>
      </c>
      <c r="G6" s="36"/>
      <c r="H6" s="36"/>
      <c r="I6" s="3" t="s">
        <v>230</v>
      </c>
      <c r="J6" s="36"/>
      <c r="K6" s="36"/>
      <c r="L6" s="36" t="s">
        <v>194</v>
      </c>
      <c r="M6" s="3" t="s">
        <v>230</v>
      </c>
      <c r="N6" s="36"/>
      <c r="O6" s="36"/>
      <c r="P6" s="3" t="s">
        <v>239</v>
      </c>
      <c r="Q6" s="36"/>
      <c r="R6" s="36"/>
      <c r="S6" s="3" t="s">
        <v>230</v>
      </c>
      <c r="T6" s="36"/>
      <c r="U6" s="36"/>
      <c r="V6" s="36" t="s">
        <v>194</v>
      </c>
      <c r="W6" s="3" t="s">
        <v>239</v>
      </c>
      <c r="X6" s="36"/>
      <c r="Y6" s="36"/>
      <c r="Z6" s="3" t="s">
        <v>239</v>
      </c>
      <c r="AA6" s="36"/>
      <c r="AB6" s="36"/>
      <c r="AC6" s="3" t="s">
        <v>239</v>
      </c>
      <c r="AD6" s="36"/>
      <c r="AE6" s="36"/>
      <c r="AF6" s="3" t="s">
        <v>239</v>
      </c>
      <c r="AG6" s="36"/>
      <c r="AH6" s="36"/>
    </row>
    <row r="7" spans="1:34" x14ac:dyDescent="0.3">
      <c r="A7" s="36" t="s">
        <v>203</v>
      </c>
      <c r="B7" s="2">
        <v>10</v>
      </c>
      <c r="C7" s="3" t="s">
        <v>221</v>
      </c>
      <c r="D7" s="36"/>
      <c r="E7" s="36"/>
      <c r="F7" s="3" t="s">
        <v>224</v>
      </c>
      <c r="G7" s="36"/>
      <c r="H7" s="36"/>
      <c r="I7" s="3" t="s">
        <v>230</v>
      </c>
      <c r="J7" s="36"/>
      <c r="K7" s="36"/>
      <c r="L7" s="36" t="s">
        <v>203</v>
      </c>
      <c r="M7" s="3" t="s">
        <v>230</v>
      </c>
      <c r="N7" s="36"/>
      <c r="O7" s="36"/>
      <c r="P7" s="3" t="s">
        <v>239</v>
      </c>
      <c r="Q7" s="36"/>
      <c r="R7" s="36"/>
      <c r="S7" s="3" t="s">
        <v>230</v>
      </c>
      <c r="T7" s="36"/>
      <c r="U7" s="36"/>
      <c r="V7" s="36" t="s">
        <v>203</v>
      </c>
      <c r="W7" s="3" t="s">
        <v>239</v>
      </c>
      <c r="X7" s="36"/>
      <c r="Y7" s="36"/>
      <c r="Z7" s="3" t="s">
        <v>239</v>
      </c>
      <c r="AA7" s="36"/>
      <c r="AB7" s="36"/>
      <c r="AC7" s="3" t="s">
        <v>239</v>
      </c>
      <c r="AD7" s="36"/>
      <c r="AE7" s="36"/>
      <c r="AF7" s="3" t="s">
        <v>239</v>
      </c>
      <c r="AG7" s="36"/>
      <c r="AH7" s="36"/>
    </row>
    <row r="8" spans="1:34" x14ac:dyDescent="0.3">
      <c r="A8" s="36" t="s">
        <v>206</v>
      </c>
      <c r="B8" s="2">
        <v>10</v>
      </c>
      <c r="C8" s="3" t="s">
        <v>221</v>
      </c>
      <c r="D8" s="36"/>
      <c r="E8" s="36"/>
      <c r="F8" s="3" t="s">
        <v>224</v>
      </c>
      <c r="G8" s="36"/>
      <c r="H8" s="36"/>
      <c r="I8" s="3" t="s">
        <v>230</v>
      </c>
      <c r="J8" s="36"/>
      <c r="K8" s="36"/>
      <c r="L8" s="36" t="s">
        <v>206</v>
      </c>
      <c r="M8" s="3" t="s">
        <v>230</v>
      </c>
      <c r="N8" s="36"/>
      <c r="O8" s="36"/>
      <c r="P8" s="3" t="s">
        <v>239</v>
      </c>
      <c r="Q8" s="36"/>
      <c r="R8" s="36"/>
      <c r="S8" s="3" t="s">
        <v>230</v>
      </c>
      <c r="T8" s="36"/>
      <c r="U8" s="36"/>
      <c r="V8" s="36" t="s">
        <v>206</v>
      </c>
      <c r="W8" s="3" t="s">
        <v>239</v>
      </c>
      <c r="X8" s="36"/>
      <c r="Y8" s="36"/>
      <c r="Z8" s="3" t="s">
        <v>239</v>
      </c>
      <c r="AA8" s="36"/>
      <c r="AB8" s="36"/>
      <c r="AC8" s="3" t="s">
        <v>239</v>
      </c>
      <c r="AD8" s="36"/>
      <c r="AE8" s="36"/>
      <c r="AF8" s="3" t="s">
        <v>239</v>
      </c>
      <c r="AG8" s="36"/>
      <c r="AH8" s="36"/>
    </row>
    <row r="9" spans="1:34" x14ac:dyDescent="0.3">
      <c r="A9" s="36" t="s">
        <v>207</v>
      </c>
      <c r="B9" s="2">
        <v>10</v>
      </c>
      <c r="C9" s="3" t="s">
        <v>221</v>
      </c>
      <c r="D9" s="36"/>
      <c r="E9" s="36"/>
      <c r="F9" s="3" t="s">
        <v>224</v>
      </c>
      <c r="G9" s="36"/>
      <c r="H9" s="36"/>
      <c r="I9" s="3" t="s">
        <v>230</v>
      </c>
      <c r="J9" s="36"/>
      <c r="K9" s="36"/>
      <c r="L9" s="36" t="s">
        <v>207</v>
      </c>
      <c r="M9" s="3" t="s">
        <v>230</v>
      </c>
      <c r="N9" s="36"/>
      <c r="O9" s="36"/>
      <c r="P9" s="3" t="s">
        <v>239</v>
      </c>
      <c r="Q9" s="36"/>
      <c r="R9" s="36"/>
      <c r="S9" s="3" t="s">
        <v>230</v>
      </c>
      <c r="T9" s="36"/>
      <c r="U9" s="36"/>
      <c r="V9" s="36" t="s">
        <v>207</v>
      </c>
      <c r="W9" s="3" t="s">
        <v>239</v>
      </c>
      <c r="X9" s="36"/>
      <c r="Y9" s="36"/>
      <c r="Z9" s="3" t="s">
        <v>239</v>
      </c>
      <c r="AA9" s="36"/>
      <c r="AB9" s="36"/>
      <c r="AC9" s="3" t="s">
        <v>239</v>
      </c>
      <c r="AD9" s="36"/>
      <c r="AE9" s="36"/>
      <c r="AF9" s="3" t="s">
        <v>239</v>
      </c>
      <c r="AG9" s="36"/>
      <c r="AH9" s="36"/>
    </row>
    <row r="10" spans="1:34" x14ac:dyDescent="0.3">
      <c r="A10" s="36" t="s">
        <v>208</v>
      </c>
      <c r="B10" s="2">
        <v>10</v>
      </c>
      <c r="C10" s="3" t="s">
        <v>221</v>
      </c>
      <c r="D10" s="36"/>
      <c r="E10" s="36"/>
      <c r="F10" s="3" t="s">
        <v>224</v>
      </c>
      <c r="G10" s="36"/>
      <c r="H10" s="36"/>
      <c r="I10" s="3" t="s">
        <v>230</v>
      </c>
      <c r="J10" s="36"/>
      <c r="K10" s="36"/>
      <c r="L10" s="36" t="s">
        <v>208</v>
      </c>
      <c r="M10" s="3" t="s">
        <v>230</v>
      </c>
      <c r="N10" s="36"/>
      <c r="O10" s="36"/>
      <c r="P10" s="3" t="s">
        <v>239</v>
      </c>
      <c r="Q10" s="36"/>
      <c r="R10" s="36"/>
      <c r="S10" s="3" t="s">
        <v>230</v>
      </c>
      <c r="T10" s="36"/>
      <c r="U10" s="36"/>
      <c r="V10" s="36" t="s">
        <v>208</v>
      </c>
      <c r="W10" s="3" t="s">
        <v>239</v>
      </c>
      <c r="X10" s="36"/>
      <c r="Y10" s="36"/>
      <c r="Z10" s="3" t="s">
        <v>239</v>
      </c>
      <c r="AA10" s="36"/>
      <c r="AB10" s="36"/>
      <c r="AC10" s="3" t="s">
        <v>239</v>
      </c>
      <c r="AD10" s="36"/>
      <c r="AE10" s="36"/>
      <c r="AF10" s="3" t="s">
        <v>239</v>
      </c>
      <c r="AG10" s="36"/>
      <c r="AH10" s="36"/>
    </row>
    <row r="11" spans="1:34" x14ac:dyDescent="0.3">
      <c r="A11" s="36" t="s">
        <v>174</v>
      </c>
      <c r="B11" s="2">
        <v>8</v>
      </c>
      <c r="C11" s="58" t="s">
        <v>222</v>
      </c>
      <c r="D11" s="36"/>
      <c r="E11" s="36"/>
      <c r="F11" s="36"/>
      <c r="G11" s="36"/>
      <c r="H11" s="59" t="s">
        <v>227</v>
      </c>
      <c r="I11" s="36"/>
      <c r="J11" s="59" t="s">
        <v>227</v>
      </c>
      <c r="K11" s="36"/>
      <c r="L11" s="36" t="s">
        <v>174</v>
      </c>
      <c r="M11" s="3" t="s">
        <v>230</v>
      </c>
      <c r="N11" s="36"/>
      <c r="O11" s="36"/>
      <c r="P11" s="36"/>
      <c r="Q11" s="3" t="s">
        <v>221</v>
      </c>
      <c r="R11" s="36"/>
      <c r="S11" s="36"/>
      <c r="T11" s="36"/>
      <c r="U11" s="59" t="s">
        <v>236</v>
      </c>
      <c r="V11" s="36" t="s">
        <v>174</v>
      </c>
      <c r="W11" s="36"/>
      <c r="X11" s="3" t="s">
        <v>232</v>
      </c>
      <c r="Y11" s="36"/>
      <c r="Z11" s="36"/>
      <c r="AA11" s="36"/>
      <c r="AB11" s="3" t="s">
        <v>232</v>
      </c>
      <c r="AC11" s="36"/>
      <c r="AD11" s="36"/>
      <c r="AE11" s="3" t="s">
        <v>232</v>
      </c>
      <c r="AF11" s="61" t="s">
        <v>254</v>
      </c>
      <c r="AG11" s="36"/>
      <c r="AH11" s="36"/>
    </row>
    <row r="12" spans="1:34" x14ac:dyDescent="0.3">
      <c r="A12" s="36" t="s">
        <v>175</v>
      </c>
      <c r="B12" s="2">
        <v>8</v>
      </c>
      <c r="C12" s="36"/>
      <c r="D12" s="3" t="s">
        <v>221</v>
      </c>
      <c r="E12" s="36"/>
      <c r="F12" s="36"/>
      <c r="G12" s="36"/>
      <c r="H12" s="59" t="s">
        <v>227</v>
      </c>
      <c r="I12" s="36"/>
      <c r="J12" s="59" t="s">
        <v>227</v>
      </c>
      <c r="K12" s="36"/>
      <c r="L12" s="36" t="s">
        <v>175</v>
      </c>
      <c r="M12" s="3" t="s">
        <v>230</v>
      </c>
      <c r="N12" s="36"/>
      <c r="O12" s="36"/>
      <c r="P12" s="36"/>
      <c r="Q12" s="3" t="s">
        <v>221</v>
      </c>
      <c r="R12" s="36"/>
      <c r="S12" s="36"/>
      <c r="T12" s="36"/>
      <c r="U12" s="59" t="s">
        <v>236</v>
      </c>
      <c r="V12" s="36" t="s">
        <v>175</v>
      </c>
      <c r="W12" s="36"/>
      <c r="X12" s="3" t="s">
        <v>232</v>
      </c>
      <c r="Y12" s="36"/>
      <c r="Z12" s="36"/>
      <c r="AA12" s="36"/>
      <c r="AB12" s="3" t="s">
        <v>232</v>
      </c>
      <c r="AC12" s="36"/>
      <c r="AD12" s="36"/>
      <c r="AE12" s="3" t="s">
        <v>232</v>
      </c>
      <c r="AF12" s="61" t="s">
        <v>254</v>
      </c>
      <c r="AG12" s="36"/>
      <c r="AH12" s="36"/>
    </row>
    <row r="13" spans="1:34" x14ac:dyDescent="0.3">
      <c r="A13" s="36" t="s">
        <v>178</v>
      </c>
      <c r="B13" s="2">
        <v>8</v>
      </c>
      <c r="C13" s="36"/>
      <c r="D13" s="3" t="s">
        <v>221</v>
      </c>
      <c r="E13" s="36"/>
      <c r="F13" s="36"/>
      <c r="G13" s="36"/>
      <c r="H13" s="59" t="s">
        <v>227</v>
      </c>
      <c r="I13" s="36"/>
      <c r="J13" s="59" t="s">
        <v>227</v>
      </c>
      <c r="K13" s="36"/>
      <c r="L13" s="36" t="s">
        <v>178</v>
      </c>
      <c r="M13" s="3" t="s">
        <v>230</v>
      </c>
      <c r="N13" s="36"/>
      <c r="O13" s="36"/>
      <c r="P13" s="36"/>
      <c r="Q13" s="3" t="s">
        <v>221</v>
      </c>
      <c r="R13" s="36"/>
      <c r="S13" s="36"/>
      <c r="T13" s="36"/>
      <c r="U13" s="59" t="s">
        <v>236</v>
      </c>
      <c r="V13" s="36" t="s">
        <v>178</v>
      </c>
      <c r="W13" s="36"/>
      <c r="X13" s="3" t="s">
        <v>232</v>
      </c>
      <c r="Y13" s="36"/>
      <c r="Z13" s="36"/>
      <c r="AA13" s="36"/>
      <c r="AB13" s="3" t="s">
        <v>232</v>
      </c>
      <c r="AC13" s="36"/>
      <c r="AD13" s="36"/>
      <c r="AE13" s="3" t="s">
        <v>232</v>
      </c>
      <c r="AF13" s="61" t="s">
        <v>254</v>
      </c>
      <c r="AG13" s="36"/>
      <c r="AH13" s="36"/>
    </row>
    <row r="14" spans="1:34" x14ac:dyDescent="0.3">
      <c r="A14" s="36" t="s">
        <v>179</v>
      </c>
      <c r="B14" s="2">
        <v>8</v>
      </c>
      <c r="C14" s="58" t="s">
        <v>222</v>
      </c>
      <c r="D14" s="36"/>
      <c r="E14" s="36"/>
      <c r="F14" s="36"/>
      <c r="G14" s="36"/>
      <c r="H14" s="59" t="s">
        <v>227</v>
      </c>
      <c r="I14" s="36"/>
      <c r="J14" s="59" t="s">
        <v>227</v>
      </c>
      <c r="K14" s="36"/>
      <c r="L14" s="36" t="s">
        <v>179</v>
      </c>
      <c r="M14" s="3" t="s">
        <v>230</v>
      </c>
      <c r="N14" s="36"/>
      <c r="O14" s="36"/>
      <c r="P14" s="36"/>
      <c r="Q14" s="3" t="s">
        <v>221</v>
      </c>
      <c r="R14" s="36"/>
      <c r="S14" s="36"/>
      <c r="T14" s="36"/>
      <c r="U14" s="59" t="s">
        <v>236</v>
      </c>
      <c r="V14" s="36" t="s">
        <v>179</v>
      </c>
      <c r="W14" s="36"/>
      <c r="X14" s="3" t="s">
        <v>232</v>
      </c>
      <c r="Y14" s="36"/>
      <c r="Z14" s="36"/>
      <c r="AA14" s="36"/>
      <c r="AB14" s="3" t="s">
        <v>232</v>
      </c>
      <c r="AC14" s="36"/>
      <c r="AD14" s="36"/>
      <c r="AE14" s="3" t="s">
        <v>232</v>
      </c>
      <c r="AF14" s="61" t="s">
        <v>254</v>
      </c>
      <c r="AG14" s="36"/>
      <c r="AH14" s="36"/>
    </row>
    <row r="15" spans="1:34" x14ac:dyDescent="0.3">
      <c r="A15" s="36" t="s">
        <v>182</v>
      </c>
      <c r="B15" s="2">
        <v>8</v>
      </c>
      <c r="C15" s="36"/>
      <c r="D15" s="3" t="s">
        <v>221</v>
      </c>
      <c r="E15" s="36"/>
      <c r="F15" s="36"/>
      <c r="G15" s="36"/>
      <c r="H15" s="59" t="s">
        <v>227</v>
      </c>
      <c r="I15" s="36"/>
      <c r="J15" s="59" t="s">
        <v>227</v>
      </c>
      <c r="K15" s="36"/>
      <c r="L15" s="36" t="s">
        <v>182</v>
      </c>
      <c r="M15" s="3" t="s">
        <v>230</v>
      </c>
      <c r="N15" s="36"/>
      <c r="O15" s="36"/>
      <c r="P15" s="36"/>
      <c r="Q15" s="3" t="s">
        <v>221</v>
      </c>
      <c r="R15" s="36"/>
      <c r="S15" s="36"/>
      <c r="T15" s="36"/>
      <c r="U15" s="59" t="s">
        <v>236</v>
      </c>
      <c r="V15" s="36" t="s">
        <v>182</v>
      </c>
      <c r="W15" s="36"/>
      <c r="X15" s="3" t="s">
        <v>232</v>
      </c>
      <c r="Y15" s="36"/>
      <c r="Z15" s="36"/>
      <c r="AA15" s="36"/>
      <c r="AB15" s="3" t="s">
        <v>232</v>
      </c>
      <c r="AC15" s="36"/>
      <c r="AD15" s="36"/>
      <c r="AE15" s="3" t="s">
        <v>232</v>
      </c>
      <c r="AF15" s="61" t="s">
        <v>254</v>
      </c>
      <c r="AG15" s="36"/>
      <c r="AH15" s="36"/>
    </row>
    <row r="16" spans="1:34" x14ac:dyDescent="0.3">
      <c r="A16" s="36" t="s">
        <v>185</v>
      </c>
      <c r="B16" s="2">
        <v>8</v>
      </c>
      <c r="C16" s="58" t="s">
        <v>222</v>
      </c>
      <c r="D16" s="36"/>
      <c r="E16" s="36"/>
      <c r="F16" s="36"/>
      <c r="G16" s="36"/>
      <c r="H16" s="59" t="s">
        <v>227</v>
      </c>
      <c r="I16" s="36"/>
      <c r="J16" s="59" t="s">
        <v>227</v>
      </c>
      <c r="K16" s="36"/>
      <c r="L16" s="36" t="s">
        <v>185</v>
      </c>
      <c r="M16" s="3" t="s">
        <v>230</v>
      </c>
      <c r="N16" s="36"/>
      <c r="O16" s="36"/>
      <c r="P16" s="36"/>
      <c r="Q16" s="3" t="s">
        <v>221</v>
      </c>
      <c r="R16" s="36"/>
      <c r="S16" s="36"/>
      <c r="T16" s="36"/>
      <c r="U16" s="59" t="s">
        <v>236</v>
      </c>
      <c r="V16" s="36" t="s">
        <v>185</v>
      </c>
      <c r="W16" s="36"/>
      <c r="X16" s="3" t="s">
        <v>232</v>
      </c>
      <c r="Y16" s="36"/>
      <c r="Z16" s="36"/>
      <c r="AA16" s="36"/>
      <c r="AB16" s="3" t="s">
        <v>232</v>
      </c>
      <c r="AC16" s="36"/>
      <c r="AD16" s="36"/>
      <c r="AE16" s="3" t="s">
        <v>232</v>
      </c>
      <c r="AF16" s="61" t="s">
        <v>254</v>
      </c>
      <c r="AG16" s="36"/>
      <c r="AH16" s="36"/>
    </row>
    <row r="17" spans="1:34" x14ac:dyDescent="0.3">
      <c r="A17" s="36" t="s">
        <v>186</v>
      </c>
      <c r="B17" s="2">
        <v>8</v>
      </c>
      <c r="C17" s="58" t="s">
        <v>222</v>
      </c>
      <c r="D17" s="36"/>
      <c r="E17" s="36"/>
      <c r="F17" s="36"/>
      <c r="G17" s="36"/>
      <c r="H17" s="59" t="s">
        <v>227</v>
      </c>
      <c r="I17" s="36"/>
      <c r="J17" s="59" t="s">
        <v>227</v>
      </c>
      <c r="K17" s="36"/>
      <c r="L17" s="36" t="s">
        <v>186</v>
      </c>
      <c r="M17" s="3" t="s">
        <v>230</v>
      </c>
      <c r="N17" s="36"/>
      <c r="O17" s="36"/>
      <c r="P17" s="36"/>
      <c r="Q17" s="3" t="s">
        <v>221</v>
      </c>
      <c r="R17" s="36"/>
      <c r="S17" s="36"/>
      <c r="T17" s="36"/>
      <c r="U17" s="59" t="s">
        <v>236</v>
      </c>
      <c r="V17" s="36" t="s">
        <v>186</v>
      </c>
      <c r="W17" s="36"/>
      <c r="X17" s="3" t="s">
        <v>232</v>
      </c>
      <c r="Y17" s="36"/>
      <c r="Z17" s="36"/>
      <c r="AA17" s="36"/>
      <c r="AB17" s="3" t="s">
        <v>232</v>
      </c>
      <c r="AC17" s="36"/>
      <c r="AD17" s="36"/>
      <c r="AE17" s="3" t="s">
        <v>232</v>
      </c>
      <c r="AF17" s="61" t="s">
        <v>254</v>
      </c>
      <c r="AG17" s="36"/>
      <c r="AH17" s="36"/>
    </row>
    <row r="18" spans="1:34" x14ac:dyDescent="0.3">
      <c r="A18" s="36" t="s">
        <v>195</v>
      </c>
      <c r="B18" s="2">
        <v>8</v>
      </c>
      <c r="C18" s="58" t="s">
        <v>222</v>
      </c>
      <c r="D18" s="36"/>
      <c r="E18" s="36"/>
      <c r="F18" s="36"/>
      <c r="G18" s="36"/>
      <c r="H18" s="59" t="s">
        <v>227</v>
      </c>
      <c r="I18" s="36"/>
      <c r="J18" s="59" t="s">
        <v>227</v>
      </c>
      <c r="K18" s="36"/>
      <c r="L18" s="36" t="s">
        <v>195</v>
      </c>
      <c r="M18" s="3" t="s">
        <v>230</v>
      </c>
      <c r="N18" s="36"/>
      <c r="O18" s="36"/>
      <c r="P18" s="36"/>
      <c r="Q18" s="3" t="s">
        <v>221</v>
      </c>
      <c r="R18" s="36"/>
      <c r="S18" s="36"/>
      <c r="T18" s="36"/>
      <c r="U18" s="59" t="s">
        <v>236</v>
      </c>
      <c r="V18" s="36" t="s">
        <v>195</v>
      </c>
      <c r="W18" s="36"/>
      <c r="X18" s="3" t="s">
        <v>232</v>
      </c>
      <c r="Y18" s="36"/>
      <c r="Z18" s="36"/>
      <c r="AA18" s="36"/>
      <c r="AB18" s="3" t="s">
        <v>232</v>
      </c>
      <c r="AC18" s="36"/>
      <c r="AD18" s="36"/>
      <c r="AE18" s="3" t="s">
        <v>232</v>
      </c>
      <c r="AF18" s="61" t="s">
        <v>254</v>
      </c>
      <c r="AG18" s="36"/>
      <c r="AH18" s="36"/>
    </row>
    <row r="19" spans="1:34" x14ac:dyDescent="0.3">
      <c r="A19" s="36" t="s">
        <v>204</v>
      </c>
      <c r="B19" s="2">
        <v>8</v>
      </c>
      <c r="C19" s="58" t="s">
        <v>222</v>
      </c>
      <c r="D19" s="36"/>
      <c r="E19" s="36"/>
      <c r="F19" s="36"/>
      <c r="G19" s="36"/>
      <c r="H19" s="59" t="s">
        <v>227</v>
      </c>
      <c r="I19" s="36"/>
      <c r="J19" s="59" t="s">
        <v>227</v>
      </c>
      <c r="K19" s="36"/>
      <c r="L19" s="36" t="s">
        <v>204</v>
      </c>
      <c r="M19" s="3" t="s">
        <v>230</v>
      </c>
      <c r="N19" s="36"/>
      <c r="O19" s="36"/>
      <c r="P19" s="36"/>
      <c r="Q19" s="3" t="s">
        <v>221</v>
      </c>
      <c r="R19" s="36"/>
      <c r="S19" s="36"/>
      <c r="T19" s="36"/>
      <c r="U19" s="59" t="s">
        <v>236</v>
      </c>
      <c r="V19" s="36" t="s">
        <v>204</v>
      </c>
      <c r="W19" s="36"/>
      <c r="X19" s="3" t="s">
        <v>232</v>
      </c>
      <c r="Y19" s="36"/>
      <c r="Z19" s="36"/>
      <c r="AA19" s="36"/>
      <c r="AB19" s="3" t="s">
        <v>232</v>
      </c>
      <c r="AC19" s="36"/>
      <c r="AD19" s="36"/>
      <c r="AE19" s="3" t="s">
        <v>232</v>
      </c>
      <c r="AF19" s="61" t="s">
        <v>254</v>
      </c>
      <c r="AG19" s="36"/>
      <c r="AH19" s="36"/>
    </row>
    <row r="20" spans="1:34" x14ac:dyDescent="0.3">
      <c r="A20" s="36" t="s">
        <v>193</v>
      </c>
      <c r="B20" s="2">
        <v>7</v>
      </c>
      <c r="C20" s="36"/>
      <c r="D20" s="3" t="s">
        <v>221</v>
      </c>
      <c r="E20" s="36"/>
      <c r="F20" s="36"/>
      <c r="G20" s="58" t="s">
        <v>226</v>
      </c>
      <c r="H20" s="59" t="s">
        <v>227</v>
      </c>
      <c r="I20" s="36"/>
      <c r="J20" s="59" t="s">
        <v>227</v>
      </c>
      <c r="K20" s="36"/>
      <c r="L20" s="36" t="s">
        <v>193</v>
      </c>
      <c r="M20" s="36"/>
      <c r="N20" s="59" t="s">
        <v>236</v>
      </c>
      <c r="O20" s="36"/>
      <c r="P20" s="36"/>
      <c r="Q20" s="36"/>
      <c r="R20" s="36"/>
      <c r="S20" s="36"/>
      <c r="T20" s="3" t="s">
        <v>242</v>
      </c>
      <c r="U20" s="59" t="s">
        <v>236</v>
      </c>
      <c r="V20" s="36" t="s">
        <v>193</v>
      </c>
      <c r="W20" s="36"/>
      <c r="X20" s="3" t="s">
        <v>232</v>
      </c>
      <c r="Y20" s="36"/>
      <c r="Z20" s="36"/>
      <c r="AA20" s="61" t="s">
        <v>249</v>
      </c>
      <c r="AB20" s="36"/>
      <c r="AC20" s="61" t="s">
        <v>249</v>
      </c>
      <c r="AD20" s="36"/>
      <c r="AE20" s="36"/>
      <c r="AF20" s="36"/>
      <c r="AG20" s="36"/>
      <c r="AH20" s="36"/>
    </row>
    <row r="21" spans="1:34" x14ac:dyDescent="0.3">
      <c r="A21" s="36" t="s">
        <v>201</v>
      </c>
      <c r="B21" s="2">
        <v>7</v>
      </c>
      <c r="C21" s="58" t="s">
        <v>222</v>
      </c>
      <c r="D21" s="36"/>
      <c r="E21" s="36"/>
      <c r="F21" s="36"/>
      <c r="G21" s="58" t="s">
        <v>226</v>
      </c>
      <c r="H21" s="59" t="s">
        <v>227</v>
      </c>
      <c r="I21" s="36"/>
      <c r="J21" s="59" t="s">
        <v>227</v>
      </c>
      <c r="K21" s="36"/>
      <c r="L21" s="36" t="s">
        <v>201</v>
      </c>
      <c r="M21" s="36"/>
      <c r="N21" s="59" t="s">
        <v>236</v>
      </c>
      <c r="O21" s="36"/>
      <c r="P21" s="36"/>
      <c r="Q21" s="36"/>
      <c r="R21" s="36"/>
      <c r="S21" s="36"/>
      <c r="T21" s="3" t="s">
        <v>242</v>
      </c>
      <c r="U21" s="59" t="s">
        <v>236</v>
      </c>
      <c r="V21" s="36" t="s">
        <v>201</v>
      </c>
      <c r="W21" s="36"/>
      <c r="X21" s="36"/>
      <c r="Y21" s="3" t="s">
        <v>242</v>
      </c>
      <c r="Z21" s="36"/>
      <c r="AA21" s="61" t="s">
        <v>249</v>
      </c>
      <c r="AB21" s="36"/>
      <c r="AC21" s="61" t="s">
        <v>249</v>
      </c>
      <c r="AD21" s="36"/>
      <c r="AE21" s="36"/>
      <c r="AF21" s="36"/>
      <c r="AG21" s="36"/>
      <c r="AH21" s="36"/>
    </row>
    <row r="22" spans="1:34" x14ac:dyDescent="0.3">
      <c r="A22" s="36" t="s">
        <v>173</v>
      </c>
      <c r="B22" s="2">
        <v>6</v>
      </c>
      <c r="C22" s="36"/>
      <c r="D22" s="3" t="s">
        <v>221</v>
      </c>
      <c r="E22" s="36"/>
      <c r="F22" s="59" t="s">
        <v>225</v>
      </c>
      <c r="G22" s="36"/>
      <c r="H22" s="36"/>
      <c r="I22" s="36"/>
      <c r="J22" s="36"/>
      <c r="K22" s="3" t="s">
        <v>232</v>
      </c>
      <c r="L22" s="36" t="s">
        <v>173</v>
      </c>
      <c r="M22" s="36"/>
      <c r="N22" s="59" t="s">
        <v>236</v>
      </c>
      <c r="O22" s="59" t="s">
        <v>238</v>
      </c>
      <c r="P22" s="36"/>
      <c r="Q22" s="36"/>
      <c r="R22" s="36"/>
      <c r="S22" s="36"/>
      <c r="T22" s="3" t="s">
        <v>242</v>
      </c>
      <c r="U22" s="36"/>
      <c r="V22" s="36" t="s">
        <v>173</v>
      </c>
      <c r="W22" s="36"/>
      <c r="X22" s="36"/>
      <c r="Y22" s="3" t="s">
        <v>242</v>
      </c>
      <c r="Z22" s="36"/>
      <c r="AA22" s="59" t="s">
        <v>248</v>
      </c>
      <c r="AB22" s="36"/>
      <c r="AC22" s="36"/>
      <c r="AD22" s="3" t="s">
        <v>252</v>
      </c>
      <c r="AE22" s="36"/>
      <c r="AF22" s="36"/>
      <c r="AG22" s="36"/>
      <c r="AH22" s="3" t="s">
        <v>252</v>
      </c>
    </row>
    <row r="23" spans="1:34" x14ac:dyDescent="0.3">
      <c r="A23" s="36" t="s">
        <v>190</v>
      </c>
      <c r="B23" s="2">
        <v>6</v>
      </c>
      <c r="C23" s="36"/>
      <c r="D23" s="3" t="s">
        <v>221</v>
      </c>
      <c r="E23" s="36"/>
      <c r="F23" s="59" t="s">
        <v>225</v>
      </c>
      <c r="G23" s="36"/>
      <c r="H23" s="36"/>
      <c r="I23" s="36"/>
      <c r="J23" s="36"/>
      <c r="K23" s="3" t="s">
        <v>232</v>
      </c>
      <c r="L23" s="36" t="s">
        <v>190</v>
      </c>
      <c r="M23" s="36"/>
      <c r="N23" s="59" t="s">
        <v>236</v>
      </c>
      <c r="O23" s="59" t="s">
        <v>238</v>
      </c>
      <c r="P23" s="36"/>
      <c r="Q23" s="36"/>
      <c r="R23" s="36"/>
      <c r="S23" s="36"/>
      <c r="T23" s="3" t="s">
        <v>242</v>
      </c>
      <c r="U23" s="36"/>
      <c r="V23" s="36" t="s">
        <v>190</v>
      </c>
      <c r="W23" s="36"/>
      <c r="X23" s="36"/>
      <c r="Y23" s="3" t="s">
        <v>242</v>
      </c>
      <c r="Z23" s="36"/>
      <c r="AA23" s="59" t="s">
        <v>248</v>
      </c>
      <c r="AB23" s="36"/>
      <c r="AC23" s="36"/>
      <c r="AD23" s="3" t="s">
        <v>252</v>
      </c>
      <c r="AE23" s="36"/>
      <c r="AF23" s="36"/>
      <c r="AG23" s="36"/>
      <c r="AH23" s="3" t="s">
        <v>252</v>
      </c>
    </row>
    <row r="24" spans="1:34" x14ac:dyDescent="0.3">
      <c r="A24" s="36" t="s">
        <v>176</v>
      </c>
      <c r="B24" s="2">
        <v>6</v>
      </c>
      <c r="C24" s="36"/>
      <c r="D24" s="36"/>
      <c r="E24" s="3" t="s">
        <v>221</v>
      </c>
      <c r="F24" s="59" t="s">
        <v>225</v>
      </c>
      <c r="G24" s="36"/>
      <c r="H24" s="36"/>
      <c r="I24" s="36"/>
      <c r="J24" s="36"/>
      <c r="K24" s="3" t="s">
        <v>232</v>
      </c>
      <c r="L24" s="36" t="s">
        <v>176</v>
      </c>
      <c r="M24" s="36"/>
      <c r="N24" s="59" t="s">
        <v>236</v>
      </c>
      <c r="O24" s="59" t="s">
        <v>238</v>
      </c>
      <c r="P24" s="36"/>
      <c r="Q24" s="36"/>
      <c r="R24" s="36"/>
      <c r="S24" s="36"/>
      <c r="T24" s="3" t="s">
        <v>242</v>
      </c>
      <c r="U24" s="36"/>
      <c r="V24" s="36" t="s">
        <v>176</v>
      </c>
      <c r="W24" s="36"/>
      <c r="X24" s="58" t="s">
        <v>231</v>
      </c>
      <c r="Y24" s="36"/>
      <c r="Z24" s="36"/>
      <c r="AA24" s="59" t="s">
        <v>248</v>
      </c>
      <c r="AB24" s="36"/>
      <c r="AC24" s="36"/>
      <c r="AD24" s="3" t="s">
        <v>252</v>
      </c>
      <c r="AE24" s="36"/>
      <c r="AF24" s="36"/>
      <c r="AG24" s="36"/>
      <c r="AH24" s="3" t="s">
        <v>252</v>
      </c>
    </row>
    <row r="25" spans="1:34" x14ac:dyDescent="0.3">
      <c r="A25" s="36" t="s">
        <v>177</v>
      </c>
      <c r="B25" s="2">
        <v>6</v>
      </c>
      <c r="C25" s="36"/>
      <c r="D25" s="36"/>
      <c r="E25" s="3" t="s">
        <v>221</v>
      </c>
      <c r="F25" s="59" t="s">
        <v>225</v>
      </c>
      <c r="G25" s="36"/>
      <c r="H25" s="36"/>
      <c r="I25" s="36"/>
      <c r="J25" s="36"/>
      <c r="K25" s="3" t="s">
        <v>232</v>
      </c>
      <c r="L25" s="36" t="s">
        <v>177</v>
      </c>
      <c r="M25" s="36"/>
      <c r="N25" s="59" t="s">
        <v>236</v>
      </c>
      <c r="O25" s="59" t="s">
        <v>238</v>
      </c>
      <c r="P25" s="36"/>
      <c r="Q25" s="36"/>
      <c r="R25" s="36"/>
      <c r="S25" s="36"/>
      <c r="T25" s="3" t="s">
        <v>242</v>
      </c>
      <c r="U25" s="36"/>
      <c r="V25" s="36" t="s">
        <v>177</v>
      </c>
      <c r="W25" s="36"/>
      <c r="X25" s="58" t="s">
        <v>231</v>
      </c>
      <c r="Y25" s="36"/>
      <c r="Z25" s="36"/>
      <c r="AA25" s="59" t="s">
        <v>248</v>
      </c>
      <c r="AB25" s="36"/>
      <c r="AC25" s="36"/>
      <c r="AD25" s="3" t="s">
        <v>252</v>
      </c>
      <c r="AE25" s="36"/>
      <c r="AF25" s="36"/>
      <c r="AG25" s="36"/>
      <c r="AH25" s="3" t="s">
        <v>252</v>
      </c>
    </row>
    <row r="26" spans="1:34" x14ac:dyDescent="0.3">
      <c r="A26" s="36" t="s">
        <v>184</v>
      </c>
      <c r="B26" s="2">
        <v>6</v>
      </c>
      <c r="C26" s="36"/>
      <c r="D26" s="36"/>
      <c r="E26" s="3" t="s">
        <v>221</v>
      </c>
      <c r="F26" s="59" t="s">
        <v>225</v>
      </c>
      <c r="G26" s="36"/>
      <c r="H26" s="36"/>
      <c r="I26" s="36"/>
      <c r="J26" s="36"/>
      <c r="K26" s="3" t="s">
        <v>232</v>
      </c>
      <c r="L26" s="36" t="s">
        <v>184</v>
      </c>
      <c r="M26" s="36"/>
      <c r="N26" s="59" t="s">
        <v>236</v>
      </c>
      <c r="O26" s="59" t="s">
        <v>238</v>
      </c>
      <c r="P26" s="36"/>
      <c r="Q26" s="36"/>
      <c r="R26" s="36"/>
      <c r="S26" s="36"/>
      <c r="T26" s="3" t="s">
        <v>242</v>
      </c>
      <c r="U26" s="36"/>
      <c r="V26" s="36" t="s">
        <v>184</v>
      </c>
      <c r="W26" s="36"/>
      <c r="X26" s="58" t="s">
        <v>231</v>
      </c>
      <c r="Y26" s="36"/>
      <c r="Z26" s="36"/>
      <c r="AA26" s="59" t="s">
        <v>248</v>
      </c>
      <c r="AB26" s="36"/>
      <c r="AC26" s="36"/>
      <c r="AD26" s="3" t="s">
        <v>252</v>
      </c>
      <c r="AE26" s="36"/>
      <c r="AF26" s="36"/>
      <c r="AG26" s="36"/>
      <c r="AH26" s="3" t="s">
        <v>252</v>
      </c>
    </row>
    <row r="27" spans="1:34" x14ac:dyDescent="0.3">
      <c r="A27" s="36" t="s">
        <v>188</v>
      </c>
      <c r="B27" s="2">
        <v>6</v>
      </c>
      <c r="C27" s="36"/>
      <c r="D27" s="3" t="s">
        <v>221</v>
      </c>
      <c r="E27" s="36"/>
      <c r="F27" s="59" t="s">
        <v>225</v>
      </c>
      <c r="G27" s="36"/>
      <c r="H27" s="36"/>
      <c r="I27" s="36"/>
      <c r="J27" s="36"/>
      <c r="K27" s="3" t="s">
        <v>232</v>
      </c>
      <c r="L27" s="36" t="s">
        <v>188</v>
      </c>
      <c r="M27" s="36"/>
      <c r="N27" s="59" t="s">
        <v>236</v>
      </c>
      <c r="O27" s="59" t="s">
        <v>238</v>
      </c>
      <c r="P27" s="36"/>
      <c r="Q27" s="36"/>
      <c r="R27" s="36"/>
      <c r="S27" s="36"/>
      <c r="T27" s="3" t="s">
        <v>242</v>
      </c>
      <c r="U27" s="36"/>
      <c r="V27" s="36" t="s">
        <v>188</v>
      </c>
      <c r="W27" s="36"/>
      <c r="X27" s="36"/>
      <c r="Y27" s="3" t="s">
        <v>242</v>
      </c>
      <c r="Z27" s="36"/>
      <c r="AA27" s="59" t="s">
        <v>248</v>
      </c>
      <c r="AB27" s="36"/>
      <c r="AC27" s="36"/>
      <c r="AD27" s="3" t="s">
        <v>252</v>
      </c>
      <c r="AE27" s="36"/>
      <c r="AF27" s="36"/>
      <c r="AG27" s="36"/>
      <c r="AH27" s="3" t="s">
        <v>252</v>
      </c>
    </row>
    <row r="28" spans="1:34" x14ac:dyDescent="0.3">
      <c r="A28" s="36" t="s">
        <v>189</v>
      </c>
      <c r="B28" s="2">
        <v>6</v>
      </c>
      <c r="C28" s="36"/>
      <c r="D28" s="36"/>
      <c r="E28" s="3" t="s">
        <v>221</v>
      </c>
      <c r="F28" s="59" t="s">
        <v>225</v>
      </c>
      <c r="G28" s="36"/>
      <c r="H28" s="36"/>
      <c r="I28" s="36"/>
      <c r="J28" s="36"/>
      <c r="K28" s="3" t="s">
        <v>232</v>
      </c>
      <c r="L28" s="36" t="s">
        <v>189</v>
      </c>
      <c r="M28" s="36"/>
      <c r="N28" s="59" t="s">
        <v>236</v>
      </c>
      <c r="O28" s="59" t="s">
        <v>238</v>
      </c>
      <c r="P28" s="36"/>
      <c r="Q28" s="36"/>
      <c r="R28" s="36"/>
      <c r="S28" s="36"/>
      <c r="T28" s="3" t="s">
        <v>242</v>
      </c>
      <c r="U28" s="36"/>
      <c r="V28" s="36" t="s">
        <v>189</v>
      </c>
      <c r="W28" s="36"/>
      <c r="X28" s="58" t="s">
        <v>231</v>
      </c>
      <c r="Y28" s="36"/>
      <c r="Z28" s="36"/>
      <c r="AA28" s="59" t="s">
        <v>248</v>
      </c>
      <c r="AB28" s="36"/>
      <c r="AC28" s="36"/>
      <c r="AD28" s="3" t="s">
        <v>252</v>
      </c>
      <c r="AE28" s="36"/>
      <c r="AF28" s="36"/>
      <c r="AG28" s="36"/>
      <c r="AH28" s="3" t="s">
        <v>252</v>
      </c>
    </row>
    <row r="29" spans="1:34" x14ac:dyDescent="0.3">
      <c r="A29" s="36" t="s">
        <v>198</v>
      </c>
      <c r="B29" s="2">
        <v>6</v>
      </c>
      <c r="C29" s="36"/>
      <c r="D29" s="3" t="s">
        <v>221</v>
      </c>
      <c r="E29" s="36"/>
      <c r="F29" s="59" t="s">
        <v>225</v>
      </c>
      <c r="G29" s="36"/>
      <c r="H29" s="36"/>
      <c r="I29" s="36"/>
      <c r="J29" s="36"/>
      <c r="K29" s="3" t="s">
        <v>232</v>
      </c>
      <c r="L29" s="36" t="s">
        <v>198</v>
      </c>
      <c r="M29" s="36"/>
      <c r="N29" s="59" t="s">
        <v>236</v>
      </c>
      <c r="O29" s="59" t="s">
        <v>238</v>
      </c>
      <c r="P29" s="36"/>
      <c r="Q29" s="36"/>
      <c r="R29" s="36"/>
      <c r="S29" s="36"/>
      <c r="T29" s="3" t="s">
        <v>242</v>
      </c>
      <c r="U29" s="36"/>
      <c r="V29" s="36" t="s">
        <v>198</v>
      </c>
      <c r="W29" s="36"/>
      <c r="X29" s="58" t="s">
        <v>231</v>
      </c>
      <c r="Y29" s="36"/>
      <c r="Z29" s="36"/>
      <c r="AA29" s="59" t="s">
        <v>248</v>
      </c>
      <c r="AB29" s="36"/>
      <c r="AC29" s="36"/>
      <c r="AD29" s="3" t="s">
        <v>252</v>
      </c>
      <c r="AE29" s="36"/>
      <c r="AF29" s="36"/>
      <c r="AG29" s="36"/>
      <c r="AH29" s="3" t="s">
        <v>252</v>
      </c>
    </row>
    <row r="30" spans="1:34" x14ac:dyDescent="0.3">
      <c r="A30" s="36" t="s">
        <v>199</v>
      </c>
      <c r="B30" s="2">
        <v>6</v>
      </c>
      <c r="C30" s="36"/>
      <c r="D30" s="3" t="s">
        <v>221</v>
      </c>
      <c r="E30" s="36"/>
      <c r="F30" s="59" t="s">
        <v>225</v>
      </c>
      <c r="G30" s="36"/>
      <c r="H30" s="36"/>
      <c r="I30" s="36"/>
      <c r="J30" s="36"/>
      <c r="K30" s="3" t="s">
        <v>232</v>
      </c>
      <c r="L30" s="36" t="s">
        <v>199</v>
      </c>
      <c r="M30" s="36"/>
      <c r="N30" s="59" t="s">
        <v>236</v>
      </c>
      <c r="O30" s="59" t="s">
        <v>238</v>
      </c>
      <c r="P30" s="36"/>
      <c r="Q30" s="36"/>
      <c r="R30" s="36"/>
      <c r="S30" s="36"/>
      <c r="T30" s="3" t="s">
        <v>242</v>
      </c>
      <c r="U30" s="36"/>
      <c r="V30" s="36" t="s">
        <v>199</v>
      </c>
      <c r="W30" s="36"/>
      <c r="X30" s="36"/>
      <c r="Y30" s="3" t="s">
        <v>242</v>
      </c>
      <c r="Z30" s="36"/>
      <c r="AA30" s="59" t="s">
        <v>248</v>
      </c>
      <c r="AB30" s="36"/>
      <c r="AC30" s="36"/>
      <c r="AD30" s="3" t="s">
        <v>252</v>
      </c>
      <c r="AE30" s="36"/>
      <c r="AF30" s="36"/>
      <c r="AG30" s="36"/>
      <c r="AH30" s="3" t="s">
        <v>252</v>
      </c>
    </row>
    <row r="31" spans="1:34" x14ac:dyDescent="0.3">
      <c r="A31" s="36" t="s">
        <v>200</v>
      </c>
      <c r="B31" s="2">
        <v>6</v>
      </c>
      <c r="C31" s="36"/>
      <c r="D31" s="36"/>
      <c r="E31" s="3" t="s">
        <v>221</v>
      </c>
      <c r="F31" s="59" t="s">
        <v>225</v>
      </c>
      <c r="G31" s="36"/>
      <c r="H31" s="36"/>
      <c r="I31" s="36"/>
      <c r="J31" s="36"/>
      <c r="K31" s="3" t="s">
        <v>232</v>
      </c>
      <c r="L31" s="36" t="s">
        <v>200</v>
      </c>
      <c r="M31" s="36"/>
      <c r="N31" s="59" t="s">
        <v>236</v>
      </c>
      <c r="O31" s="59" t="s">
        <v>238</v>
      </c>
      <c r="P31" s="36"/>
      <c r="Q31" s="36"/>
      <c r="R31" s="36"/>
      <c r="S31" s="36"/>
      <c r="T31" s="3" t="s">
        <v>242</v>
      </c>
      <c r="U31" s="36"/>
      <c r="V31" s="36" t="s">
        <v>200</v>
      </c>
      <c r="W31" s="36"/>
      <c r="X31" s="36"/>
      <c r="Y31" s="3" t="s">
        <v>242</v>
      </c>
      <c r="Z31" s="36"/>
      <c r="AA31" s="59" t="s">
        <v>248</v>
      </c>
      <c r="AB31" s="36"/>
      <c r="AC31" s="36"/>
      <c r="AD31" s="3" t="s">
        <v>252</v>
      </c>
      <c r="AE31" s="36"/>
      <c r="AF31" s="36"/>
      <c r="AG31" s="36"/>
      <c r="AH31" s="3" t="s">
        <v>252</v>
      </c>
    </row>
    <row r="32" spans="1:34" x14ac:dyDescent="0.3">
      <c r="A32" s="36" t="s">
        <v>183</v>
      </c>
      <c r="B32" s="2">
        <v>4</v>
      </c>
      <c r="C32" s="36"/>
      <c r="D32" s="36"/>
      <c r="E32" s="3" t="s">
        <v>221</v>
      </c>
      <c r="F32" s="36"/>
      <c r="G32" s="58" t="s">
        <v>226</v>
      </c>
      <c r="H32" s="36"/>
      <c r="I32" s="58" t="s">
        <v>231</v>
      </c>
      <c r="J32" s="36"/>
      <c r="K32" s="36"/>
      <c r="L32" s="36" t="s">
        <v>183</v>
      </c>
      <c r="M32" s="36"/>
      <c r="N32" s="3" t="s">
        <v>235</v>
      </c>
      <c r="O32" s="59" t="s">
        <v>238</v>
      </c>
      <c r="P32" s="36"/>
      <c r="Q32" s="36"/>
      <c r="R32" s="59" t="s">
        <v>240</v>
      </c>
      <c r="S32" s="36"/>
      <c r="T32" s="36"/>
      <c r="U32" s="3" t="s">
        <v>235</v>
      </c>
      <c r="V32" s="36" t="s">
        <v>183</v>
      </c>
      <c r="W32" s="59" t="s">
        <v>240</v>
      </c>
      <c r="X32" s="36"/>
      <c r="Y32" s="36"/>
      <c r="Z32" s="36"/>
      <c r="AA32" s="36"/>
      <c r="AB32" s="36"/>
      <c r="AC32" s="59" t="s">
        <v>251</v>
      </c>
      <c r="AD32" s="36"/>
      <c r="AE32" s="36"/>
      <c r="AF32" s="59" t="s">
        <v>251</v>
      </c>
      <c r="AG32" s="36"/>
      <c r="AH32" s="36"/>
    </row>
    <row r="33" spans="1:34" x14ac:dyDescent="0.3">
      <c r="A33" s="36" t="s">
        <v>192</v>
      </c>
      <c r="B33" s="2">
        <v>4</v>
      </c>
      <c r="C33" s="36"/>
      <c r="D33" s="36"/>
      <c r="E33" s="3" t="s">
        <v>221</v>
      </c>
      <c r="F33" s="36"/>
      <c r="G33" s="58" t="s">
        <v>226</v>
      </c>
      <c r="H33" s="36"/>
      <c r="I33" s="58" t="s">
        <v>231</v>
      </c>
      <c r="J33" s="36"/>
      <c r="K33" s="36"/>
      <c r="L33" s="36" t="s">
        <v>192</v>
      </c>
      <c r="M33" s="36"/>
      <c r="N33" s="3" t="s">
        <v>235</v>
      </c>
      <c r="O33" s="59" t="s">
        <v>238</v>
      </c>
      <c r="P33" s="36"/>
      <c r="Q33" s="36"/>
      <c r="R33" s="59" t="s">
        <v>240</v>
      </c>
      <c r="S33" s="36"/>
      <c r="T33" s="36"/>
      <c r="U33" s="3" t="s">
        <v>235</v>
      </c>
      <c r="V33" s="36" t="s">
        <v>192</v>
      </c>
      <c r="W33" s="59" t="s">
        <v>240</v>
      </c>
      <c r="X33" s="36"/>
      <c r="Y33" s="36"/>
      <c r="Z33" s="36"/>
      <c r="AA33" s="36"/>
      <c r="AB33" s="36"/>
      <c r="AC33" s="59" t="s">
        <v>251</v>
      </c>
      <c r="AD33" s="36"/>
      <c r="AE33" s="36"/>
      <c r="AF33" s="59" t="s">
        <v>251</v>
      </c>
      <c r="AG33" s="36"/>
      <c r="AH33" s="36"/>
    </row>
    <row r="34" spans="1:34" x14ac:dyDescent="0.3">
      <c r="A34" s="36" t="s">
        <v>196</v>
      </c>
      <c r="B34" s="2">
        <v>2</v>
      </c>
      <c r="C34" s="36"/>
      <c r="D34" s="36"/>
      <c r="E34" s="3" t="s">
        <v>221</v>
      </c>
      <c r="F34" s="36"/>
      <c r="G34" s="58" t="s">
        <v>226</v>
      </c>
      <c r="H34" s="36"/>
      <c r="I34" s="58" t="s">
        <v>231</v>
      </c>
      <c r="J34" s="36"/>
      <c r="K34" s="36"/>
      <c r="L34" s="36" t="s">
        <v>196</v>
      </c>
      <c r="M34" s="36"/>
      <c r="N34" s="3" t="s">
        <v>235</v>
      </c>
      <c r="O34" s="36"/>
      <c r="P34" s="36"/>
      <c r="Q34" s="36"/>
      <c r="R34" s="59" t="s">
        <v>240</v>
      </c>
      <c r="S34" s="58" t="s">
        <v>241</v>
      </c>
      <c r="T34" s="36"/>
      <c r="U34" s="36"/>
      <c r="V34" s="36" t="s">
        <v>196</v>
      </c>
      <c r="W34" s="36"/>
      <c r="X34" s="36"/>
      <c r="Y34" s="58" t="s">
        <v>245</v>
      </c>
      <c r="Z34" s="36"/>
      <c r="AA34" s="3" t="s">
        <v>247</v>
      </c>
      <c r="AB34" s="36"/>
      <c r="AC34" s="36"/>
      <c r="AD34" s="36"/>
      <c r="AE34" s="58" t="s">
        <v>250</v>
      </c>
      <c r="AF34" s="36"/>
      <c r="AG34" s="3" t="s">
        <v>255</v>
      </c>
      <c r="AH34" s="36"/>
    </row>
    <row r="35" spans="1:34" x14ac:dyDescent="0.3">
      <c r="A35" s="36" t="s">
        <v>197</v>
      </c>
      <c r="B35" s="2">
        <v>2</v>
      </c>
      <c r="C35" s="36"/>
      <c r="D35" s="36"/>
      <c r="E35" s="3" t="s">
        <v>221</v>
      </c>
      <c r="F35" s="36"/>
      <c r="G35" s="58" t="s">
        <v>226</v>
      </c>
      <c r="H35" s="36"/>
      <c r="I35" s="58" t="s">
        <v>231</v>
      </c>
      <c r="J35" s="36"/>
      <c r="K35" s="36"/>
      <c r="L35" s="36" t="s">
        <v>197</v>
      </c>
      <c r="M35" s="36"/>
      <c r="N35" s="3" t="s">
        <v>235</v>
      </c>
      <c r="O35" s="36"/>
      <c r="P35" s="36"/>
      <c r="Q35" s="36"/>
      <c r="R35" s="59" t="s">
        <v>240</v>
      </c>
      <c r="S35" s="58" t="s">
        <v>241</v>
      </c>
      <c r="T35" s="36"/>
      <c r="U35" s="36"/>
      <c r="V35" s="36" t="s">
        <v>197</v>
      </c>
      <c r="W35" s="36"/>
      <c r="X35" s="36"/>
      <c r="Y35" s="58" t="s">
        <v>245</v>
      </c>
      <c r="Z35" s="36"/>
      <c r="AA35" s="3" t="s">
        <v>247</v>
      </c>
      <c r="AB35" s="36"/>
      <c r="AC35" s="36"/>
      <c r="AD35" s="36"/>
      <c r="AE35" s="58" t="s">
        <v>250</v>
      </c>
      <c r="AF35" s="36"/>
      <c r="AG35" s="3" t="s">
        <v>255</v>
      </c>
      <c r="AH35" s="36"/>
    </row>
    <row r="36" spans="1:34" x14ac:dyDescent="0.3">
      <c r="A36" s="36" t="s">
        <v>202</v>
      </c>
      <c r="B36" s="2">
        <v>2</v>
      </c>
      <c r="C36" s="36"/>
      <c r="D36" s="36"/>
      <c r="E36" s="3" t="s">
        <v>221</v>
      </c>
      <c r="F36" s="36"/>
      <c r="G36" s="58" t="s">
        <v>226</v>
      </c>
      <c r="H36" s="36"/>
      <c r="I36" s="58" t="s">
        <v>231</v>
      </c>
      <c r="J36" s="36"/>
      <c r="K36" s="36"/>
      <c r="L36" s="36" t="s">
        <v>202</v>
      </c>
      <c r="M36" s="36"/>
      <c r="N36" s="3" t="s">
        <v>235</v>
      </c>
      <c r="O36" s="36"/>
      <c r="P36" s="36"/>
      <c r="Q36" s="36"/>
      <c r="R36" s="59" t="s">
        <v>240</v>
      </c>
      <c r="S36" s="58" t="s">
        <v>241</v>
      </c>
      <c r="T36" s="36"/>
      <c r="U36" s="36"/>
      <c r="V36" s="36" t="s">
        <v>202</v>
      </c>
      <c r="W36" s="36"/>
      <c r="X36" s="36"/>
      <c r="Y36" s="58" t="s">
        <v>245</v>
      </c>
      <c r="Z36" s="36"/>
      <c r="AA36" s="3" t="s">
        <v>247</v>
      </c>
      <c r="AB36" s="36"/>
      <c r="AC36" s="36"/>
      <c r="AD36" s="36"/>
      <c r="AE36" s="58" t="s">
        <v>250</v>
      </c>
      <c r="AF36" s="36"/>
      <c r="AG36" s="3" t="s">
        <v>255</v>
      </c>
      <c r="AH36" s="36"/>
    </row>
    <row r="37" spans="1:34" x14ac:dyDescent="0.3">
      <c r="A37" s="36" t="s">
        <v>205</v>
      </c>
      <c r="B37" s="2">
        <v>2</v>
      </c>
      <c r="C37" s="36"/>
      <c r="D37" s="36"/>
      <c r="E37" s="3" t="s">
        <v>221</v>
      </c>
      <c r="F37" s="36"/>
      <c r="G37" s="58" t="s">
        <v>226</v>
      </c>
      <c r="H37" s="36"/>
      <c r="I37" s="58" t="s">
        <v>231</v>
      </c>
      <c r="J37" s="36"/>
      <c r="K37" s="36"/>
      <c r="L37" s="36" t="s">
        <v>205</v>
      </c>
      <c r="M37" s="36"/>
      <c r="N37" s="3" t="s">
        <v>235</v>
      </c>
      <c r="O37" s="36"/>
      <c r="P37" s="36"/>
      <c r="Q37" s="36"/>
      <c r="R37" s="59" t="s">
        <v>240</v>
      </c>
      <c r="S37" s="58" t="s">
        <v>241</v>
      </c>
      <c r="T37" s="36"/>
      <c r="U37" s="36"/>
      <c r="V37" s="36" t="s">
        <v>205</v>
      </c>
      <c r="W37" s="36"/>
      <c r="X37" s="36"/>
      <c r="Y37" s="58" t="s">
        <v>245</v>
      </c>
      <c r="Z37" s="36"/>
      <c r="AA37" s="3" t="s">
        <v>247</v>
      </c>
      <c r="AB37" s="36"/>
      <c r="AC37" s="36"/>
      <c r="AD37" s="36"/>
      <c r="AE37" s="58" t="s">
        <v>250</v>
      </c>
      <c r="AF37" s="36"/>
      <c r="AG37" s="3" t="s">
        <v>255</v>
      </c>
      <c r="AH37" s="36"/>
    </row>
    <row r="38" spans="1:34" x14ac:dyDescent="0.3">
      <c r="A38" s="36" t="s">
        <v>191</v>
      </c>
      <c r="B38" s="2">
        <v>1</v>
      </c>
      <c r="C38" s="36"/>
      <c r="D38" s="36"/>
      <c r="E38" s="3" t="s">
        <v>221</v>
      </c>
      <c r="F38" s="36"/>
      <c r="G38" s="58" t="s">
        <v>226</v>
      </c>
      <c r="H38" s="36"/>
      <c r="I38" s="58" t="s">
        <v>231</v>
      </c>
      <c r="J38" s="36"/>
      <c r="K38" s="36"/>
      <c r="L38" s="36" t="s">
        <v>191</v>
      </c>
      <c r="M38" s="36"/>
      <c r="N38" s="3" t="s">
        <v>235</v>
      </c>
      <c r="O38" s="36"/>
      <c r="P38" s="36"/>
      <c r="Q38" s="36"/>
      <c r="R38" s="59" t="s">
        <v>240</v>
      </c>
      <c r="S38" s="58" t="s">
        <v>241</v>
      </c>
      <c r="T38" s="36"/>
      <c r="U38" s="36"/>
      <c r="V38" s="36" t="s">
        <v>191</v>
      </c>
      <c r="W38" s="36"/>
      <c r="X38" s="36"/>
      <c r="Y38" s="58" t="s">
        <v>245</v>
      </c>
      <c r="Z38" s="36"/>
      <c r="AA38" s="36"/>
      <c r="AB38" s="58" t="s">
        <v>250</v>
      </c>
      <c r="AC38" s="36"/>
      <c r="AD38" s="58" t="s">
        <v>253</v>
      </c>
      <c r="AE38" s="36"/>
      <c r="AF38" s="36"/>
      <c r="AG38" s="58" t="s">
        <v>253</v>
      </c>
      <c r="AH38" s="36"/>
    </row>
    <row r="39" spans="1:34" x14ac:dyDescent="0.3">
      <c r="A39" s="36" t="s">
        <v>181</v>
      </c>
      <c r="B39" s="2">
        <v>-1</v>
      </c>
      <c r="C39" s="36"/>
      <c r="D39" s="58" t="s">
        <v>223</v>
      </c>
      <c r="E39" s="36"/>
      <c r="F39" s="36"/>
      <c r="G39" s="58" t="s">
        <v>226</v>
      </c>
      <c r="H39" s="36"/>
      <c r="I39" s="36"/>
      <c r="J39" s="36"/>
      <c r="K39" s="60" t="s">
        <v>233</v>
      </c>
      <c r="L39" s="36" t="s">
        <v>181</v>
      </c>
      <c r="M39" s="58" t="s">
        <v>233</v>
      </c>
      <c r="N39" s="36"/>
      <c r="O39" s="59" t="s">
        <v>238</v>
      </c>
      <c r="P39" s="58" t="s">
        <v>228</v>
      </c>
      <c r="Q39" s="3" t="s">
        <v>221</v>
      </c>
      <c r="R39" s="59" t="s">
        <v>240</v>
      </c>
      <c r="S39" s="58" t="s">
        <v>241</v>
      </c>
      <c r="T39" s="58" t="s">
        <v>228</v>
      </c>
      <c r="U39" s="36"/>
      <c r="V39" s="36" t="s">
        <v>181</v>
      </c>
      <c r="W39" s="36"/>
      <c r="X39" s="58" t="s">
        <v>231</v>
      </c>
      <c r="Y39" s="58" t="s">
        <v>245</v>
      </c>
      <c r="Z39" s="58" t="s">
        <v>223</v>
      </c>
      <c r="AA39" s="36"/>
      <c r="AB39" s="58" t="s">
        <v>250</v>
      </c>
      <c r="AC39" s="36"/>
      <c r="AD39" s="58" t="s">
        <v>253</v>
      </c>
      <c r="AE39" s="36"/>
      <c r="AF39" s="36"/>
      <c r="AG39" s="58" t="s">
        <v>253</v>
      </c>
      <c r="AH39" s="3" t="s">
        <v>252</v>
      </c>
    </row>
    <row r="40" spans="1:34" x14ac:dyDescent="0.3">
      <c r="A40" s="36" t="s">
        <v>3</v>
      </c>
      <c r="B40" s="2">
        <v>-1</v>
      </c>
      <c r="C40" s="36"/>
      <c r="D40" s="58" t="s">
        <v>223</v>
      </c>
      <c r="E40" s="36"/>
      <c r="F40" s="59" t="s">
        <v>225</v>
      </c>
      <c r="G40" s="58" t="s">
        <v>226</v>
      </c>
      <c r="H40" s="36"/>
      <c r="I40" s="36"/>
      <c r="J40" s="36"/>
      <c r="K40" s="60" t="s">
        <v>233</v>
      </c>
      <c r="L40" s="36" t="s">
        <v>3</v>
      </c>
      <c r="M40" s="58" t="s">
        <v>233</v>
      </c>
      <c r="N40" s="36"/>
      <c r="O40" s="59" t="s">
        <v>238</v>
      </c>
      <c r="P40" s="58" t="s">
        <v>228</v>
      </c>
      <c r="Q40" s="36"/>
      <c r="R40" s="59" t="s">
        <v>240</v>
      </c>
      <c r="S40" s="58" t="s">
        <v>241</v>
      </c>
      <c r="T40" s="58" t="s">
        <v>228</v>
      </c>
      <c r="U40" s="36"/>
      <c r="V40" s="36" t="s">
        <v>3</v>
      </c>
      <c r="W40" s="36"/>
      <c r="X40" s="36"/>
      <c r="Y40" s="58" t="s">
        <v>245</v>
      </c>
      <c r="Z40" s="58" t="s">
        <v>223</v>
      </c>
      <c r="AA40" s="36"/>
      <c r="AB40" s="58" t="s">
        <v>250</v>
      </c>
      <c r="AC40" s="36"/>
      <c r="AD40" s="58" t="s">
        <v>253</v>
      </c>
      <c r="AE40" s="36"/>
      <c r="AF40" s="36"/>
      <c r="AG40" s="58" t="s">
        <v>253</v>
      </c>
      <c r="AH40" s="3" t="s">
        <v>252</v>
      </c>
    </row>
    <row r="41" spans="1:34" x14ac:dyDescent="0.3">
      <c r="A41" s="36" t="s">
        <v>219</v>
      </c>
      <c r="B41" s="2">
        <v>-1</v>
      </c>
      <c r="C41" s="36"/>
      <c r="D41" s="58" t="s">
        <v>223</v>
      </c>
      <c r="E41" s="36"/>
      <c r="F41" s="59" t="s">
        <v>225</v>
      </c>
      <c r="G41" s="58" t="s">
        <v>226</v>
      </c>
      <c r="H41" s="36"/>
      <c r="I41" s="36"/>
      <c r="J41" s="36"/>
      <c r="K41" s="60" t="s">
        <v>233</v>
      </c>
      <c r="L41" s="36" t="s">
        <v>219</v>
      </c>
      <c r="M41" s="58" t="s">
        <v>233</v>
      </c>
      <c r="N41" s="36"/>
      <c r="O41" s="59" t="s">
        <v>238</v>
      </c>
      <c r="P41" s="58" t="s">
        <v>228</v>
      </c>
      <c r="Q41" s="36"/>
      <c r="R41" s="59" t="s">
        <v>240</v>
      </c>
      <c r="S41" s="58" t="s">
        <v>241</v>
      </c>
      <c r="T41" s="58" t="s">
        <v>228</v>
      </c>
      <c r="U41" s="36"/>
      <c r="V41" s="36" t="s">
        <v>219</v>
      </c>
      <c r="W41" s="36"/>
      <c r="X41" s="36"/>
      <c r="Y41" s="58" t="s">
        <v>245</v>
      </c>
      <c r="Z41" s="58" t="s">
        <v>223</v>
      </c>
      <c r="AA41" s="36"/>
      <c r="AB41" s="58" t="s">
        <v>250</v>
      </c>
      <c r="AC41" s="36"/>
      <c r="AD41" s="58" t="s">
        <v>253</v>
      </c>
      <c r="AE41" s="36"/>
      <c r="AF41" s="36"/>
      <c r="AG41" s="58" t="s">
        <v>253</v>
      </c>
      <c r="AH41" s="3" t="s">
        <v>252</v>
      </c>
    </row>
    <row r="42" spans="1:34" x14ac:dyDescent="0.3">
      <c r="A42" s="2" t="s">
        <v>220</v>
      </c>
      <c r="B42" s="2">
        <v>-3</v>
      </c>
      <c r="C42" s="58" t="s">
        <v>222</v>
      </c>
      <c r="D42" s="58" t="s">
        <v>223</v>
      </c>
      <c r="E42" s="58" t="s">
        <v>258</v>
      </c>
      <c r="F42" s="58" t="s">
        <v>228</v>
      </c>
      <c r="G42" s="58" t="s">
        <v>226</v>
      </c>
      <c r="H42" s="3" t="s">
        <v>257</v>
      </c>
      <c r="I42" s="58" t="s">
        <v>231</v>
      </c>
      <c r="J42" s="3" t="s">
        <v>229</v>
      </c>
      <c r="K42" s="60" t="s">
        <v>233</v>
      </c>
      <c r="L42" s="2" t="s">
        <v>220</v>
      </c>
      <c r="M42" s="36"/>
      <c r="N42" s="58" t="s">
        <v>234</v>
      </c>
      <c r="O42" s="3" t="s">
        <v>237</v>
      </c>
      <c r="P42" s="36"/>
      <c r="Q42" s="58" t="s">
        <v>234</v>
      </c>
      <c r="R42" s="3" t="s">
        <v>243</v>
      </c>
      <c r="S42" s="58" t="s">
        <v>241</v>
      </c>
      <c r="T42" s="36"/>
      <c r="U42" s="58" t="s">
        <v>259</v>
      </c>
      <c r="V42" s="2" t="s">
        <v>220</v>
      </c>
      <c r="W42" s="58" t="s">
        <v>244</v>
      </c>
      <c r="X42" s="36"/>
      <c r="Y42" s="58" t="s">
        <v>245</v>
      </c>
      <c r="Z42" s="36"/>
      <c r="AA42" s="58" t="s">
        <v>246</v>
      </c>
      <c r="AB42" s="58" t="s">
        <v>250</v>
      </c>
      <c r="AC42" s="58" t="s">
        <v>246</v>
      </c>
      <c r="AD42" s="58" t="s">
        <v>253</v>
      </c>
      <c r="AE42" s="36"/>
      <c r="AF42" s="58" t="s">
        <v>223</v>
      </c>
      <c r="AG42" s="36"/>
      <c r="AH42" s="58" t="s">
        <v>256</v>
      </c>
    </row>
  </sheetData>
  <mergeCells count="10">
    <mergeCell ref="W2:Y2"/>
    <mergeCell ref="Z2:AB2"/>
    <mergeCell ref="AC2:AE2"/>
    <mergeCell ref="AF2:AH2"/>
    <mergeCell ref="C2:E2"/>
    <mergeCell ref="F2:H2"/>
    <mergeCell ref="I2:K2"/>
    <mergeCell ref="M2:O2"/>
    <mergeCell ref="P2:R2"/>
    <mergeCell ref="S2:U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zoomScaleNormal="100" zoomScalePageLayoutView="80" workbookViewId="0">
      <pane xSplit="3" ySplit="3" topLeftCell="AC13" activePane="bottomRight" state="frozen"/>
      <selection pane="topRight" activeCell="D1" sqref="D1"/>
      <selection pane="bottomLeft" activeCell="A2" sqref="A2"/>
      <selection pane="bottomRight" activeCell="AJ60" sqref="AJ60"/>
    </sheetView>
  </sheetViews>
  <sheetFormatPr defaultColWidth="8.88671875" defaultRowHeight="14.4" x14ac:dyDescent="0.3"/>
  <cols>
    <col min="1" max="1" width="37.44140625" bestFit="1" customWidth="1"/>
    <col min="2" max="2" width="5.6640625" customWidth="1"/>
    <col min="3" max="3" width="11.109375" customWidth="1"/>
    <col min="4" max="4" width="10.88671875" customWidth="1"/>
    <col min="5" max="5" width="25.44140625" hidden="1" customWidth="1"/>
    <col min="6" max="6" width="5.109375" customWidth="1"/>
    <col min="7" max="9" width="5" customWidth="1"/>
    <col min="10" max="10" width="5.33203125" customWidth="1"/>
    <col min="11" max="11" width="4.88671875" customWidth="1"/>
    <col min="12" max="13" width="4.6640625" customWidth="1"/>
    <col min="14" max="17" width="5" customWidth="1"/>
    <col min="18" max="21" width="4.6640625" customWidth="1"/>
    <col min="22" max="22" width="6" customWidth="1"/>
    <col min="23" max="23" width="5.33203125" customWidth="1"/>
    <col min="24" max="24" width="7.6640625" customWidth="1"/>
    <col min="25" max="25" width="9.6640625" customWidth="1"/>
    <col min="26" max="26" width="7.44140625" customWidth="1"/>
    <col min="27" max="27" width="8.33203125" customWidth="1"/>
    <col min="28" max="29" width="10" customWidth="1"/>
    <col min="30" max="30" width="9.6640625" customWidth="1"/>
    <col min="31" max="31" width="7" customWidth="1"/>
    <col min="32" max="32" width="8.44140625" customWidth="1"/>
    <col min="33" max="33" width="8.6640625" customWidth="1"/>
    <col min="34" max="34" width="8.88671875" customWidth="1"/>
    <col min="35" max="35" width="8" customWidth="1"/>
    <col min="36" max="36" width="8.33203125" customWidth="1"/>
    <col min="37" max="37" width="11.6640625" customWidth="1"/>
    <col min="38" max="38" width="8.6640625" customWidth="1"/>
    <col min="39" max="39" width="8" customWidth="1"/>
    <col min="40" max="40" width="6.33203125" customWidth="1"/>
    <col min="41" max="41" width="11.44140625" customWidth="1"/>
    <col min="42" max="42" width="18" customWidth="1"/>
  </cols>
  <sheetData>
    <row r="1" spans="1:43" ht="15" hidden="1" customHeight="1" x14ac:dyDescent="0.3">
      <c r="A1" s="121" t="s">
        <v>0</v>
      </c>
      <c r="B1" s="121" t="s">
        <v>17</v>
      </c>
      <c r="C1" s="73" t="s">
        <v>302</v>
      </c>
      <c r="D1" s="73"/>
      <c r="E1" s="74"/>
      <c r="F1" s="121" t="s">
        <v>322</v>
      </c>
      <c r="G1" s="121" t="s">
        <v>323</v>
      </c>
      <c r="H1" s="121" t="s">
        <v>324</v>
      </c>
      <c r="I1" s="121" t="s">
        <v>325</v>
      </c>
      <c r="J1" s="121" t="s">
        <v>326</v>
      </c>
      <c r="K1" s="121" t="s">
        <v>327</v>
      </c>
      <c r="L1" s="121" t="s">
        <v>328</v>
      </c>
      <c r="M1" s="121" t="s">
        <v>329</v>
      </c>
      <c r="N1" s="121" t="s">
        <v>330</v>
      </c>
      <c r="O1" s="121" t="s">
        <v>331</v>
      </c>
      <c r="P1" s="121" t="s">
        <v>332</v>
      </c>
      <c r="Q1" s="121" t="s">
        <v>333</v>
      </c>
      <c r="R1" s="121" t="s">
        <v>334</v>
      </c>
      <c r="S1" s="121" t="s">
        <v>335</v>
      </c>
      <c r="T1" s="121" t="s">
        <v>336</v>
      </c>
      <c r="U1" s="121" t="s">
        <v>337</v>
      </c>
      <c r="V1" s="121" t="s">
        <v>338</v>
      </c>
      <c r="W1" s="121" t="s">
        <v>339</v>
      </c>
      <c r="X1" s="121" t="s">
        <v>340</v>
      </c>
      <c r="Y1" s="69"/>
      <c r="Z1" s="69"/>
      <c r="AA1" s="69"/>
      <c r="AB1" s="69"/>
      <c r="AC1" s="69"/>
      <c r="AD1" s="69"/>
      <c r="AE1" s="85" t="s">
        <v>297</v>
      </c>
      <c r="AF1" s="85"/>
      <c r="AG1" s="85"/>
      <c r="AH1" s="69"/>
      <c r="AI1" s="69"/>
      <c r="AJ1" s="69"/>
      <c r="AK1" s="69"/>
      <c r="AL1" s="69"/>
    </row>
    <row r="2" spans="1:43" ht="27" customHeight="1" x14ac:dyDescent="0.3">
      <c r="A2" s="121"/>
      <c r="B2" s="121"/>
      <c r="C2" s="121" t="s">
        <v>302</v>
      </c>
      <c r="D2" s="121" t="s">
        <v>312</v>
      </c>
      <c r="E2" s="121" t="s">
        <v>346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 t="s">
        <v>317</v>
      </c>
      <c r="Z2" s="121" t="s">
        <v>314</v>
      </c>
      <c r="AA2" s="121" t="s">
        <v>316</v>
      </c>
      <c r="AB2" s="121" t="s">
        <v>293</v>
      </c>
      <c r="AC2" s="121" t="s">
        <v>341</v>
      </c>
      <c r="AD2" s="121" t="s">
        <v>342</v>
      </c>
      <c r="AE2" s="122" t="s">
        <v>321</v>
      </c>
      <c r="AF2" s="122"/>
      <c r="AG2" s="122"/>
      <c r="AH2" s="121" t="s">
        <v>298</v>
      </c>
      <c r="AI2" s="121" t="s">
        <v>42</v>
      </c>
      <c r="AJ2" s="121" t="s">
        <v>379</v>
      </c>
      <c r="AK2" s="121" t="s">
        <v>380</v>
      </c>
      <c r="AL2" s="121" t="s">
        <v>43</v>
      </c>
    </row>
    <row r="3" spans="1:43" s="1" customFormat="1" ht="45" customHeight="1" x14ac:dyDescent="0.3">
      <c r="A3" s="85"/>
      <c r="B3" s="85"/>
      <c r="C3" s="121" t="s">
        <v>302</v>
      </c>
      <c r="D3" s="121" t="s">
        <v>312</v>
      </c>
      <c r="E3" s="121"/>
      <c r="F3" s="121" t="s">
        <v>19</v>
      </c>
      <c r="G3" s="85" t="s">
        <v>20</v>
      </c>
      <c r="H3" s="85" t="s">
        <v>21</v>
      </c>
      <c r="I3" s="85" t="s">
        <v>22</v>
      </c>
      <c r="J3" s="85" t="s">
        <v>23</v>
      </c>
      <c r="K3" s="85" t="s">
        <v>25</v>
      </c>
      <c r="L3" s="85" t="s">
        <v>24</v>
      </c>
      <c r="M3" s="85" t="s">
        <v>26</v>
      </c>
      <c r="N3" s="85" t="s">
        <v>27</v>
      </c>
      <c r="O3" s="85" t="s">
        <v>28</v>
      </c>
      <c r="P3" s="85" t="s">
        <v>21</v>
      </c>
      <c r="Q3" s="85" t="s">
        <v>29</v>
      </c>
      <c r="R3" s="85" t="s">
        <v>47</v>
      </c>
      <c r="S3" s="85" t="s">
        <v>31</v>
      </c>
      <c r="T3" s="85" t="s">
        <v>32</v>
      </c>
      <c r="U3" s="85" t="s">
        <v>33</v>
      </c>
      <c r="V3" s="85" t="s">
        <v>34</v>
      </c>
      <c r="W3" s="85" t="s">
        <v>35</v>
      </c>
      <c r="X3" s="85" t="s">
        <v>46</v>
      </c>
      <c r="Y3" s="121" t="s">
        <v>317</v>
      </c>
      <c r="Z3" s="121" t="s">
        <v>314</v>
      </c>
      <c r="AA3" s="121" t="s">
        <v>316</v>
      </c>
      <c r="AB3" s="121" t="s">
        <v>293</v>
      </c>
      <c r="AC3" s="121" t="s">
        <v>318</v>
      </c>
      <c r="AD3" s="121" t="s">
        <v>319</v>
      </c>
      <c r="AE3" s="73" t="s">
        <v>39</v>
      </c>
      <c r="AF3" s="73" t="s">
        <v>40</v>
      </c>
      <c r="AG3" s="73" t="s">
        <v>41</v>
      </c>
      <c r="AH3" s="121" t="s">
        <v>298</v>
      </c>
      <c r="AI3" s="121" t="s">
        <v>42</v>
      </c>
      <c r="AJ3" s="121" t="s">
        <v>320</v>
      </c>
      <c r="AK3" s="121" t="s">
        <v>320</v>
      </c>
      <c r="AL3" s="121" t="s">
        <v>43</v>
      </c>
      <c r="AP3" s="50"/>
      <c r="AQ3" s="50"/>
    </row>
    <row r="4" spans="1:43" x14ac:dyDescent="0.3">
      <c r="A4" s="2" t="s">
        <v>206</v>
      </c>
      <c r="B4" s="2">
        <v>10</v>
      </c>
      <c r="C4" s="64">
        <v>40518</v>
      </c>
      <c r="D4" s="71">
        <v>6</v>
      </c>
      <c r="E4" s="71" t="s">
        <v>347</v>
      </c>
      <c r="F4" s="2">
        <v>2</v>
      </c>
      <c r="G4" s="2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>
        <v>3</v>
      </c>
      <c r="Y4" s="36">
        <v>5</v>
      </c>
      <c r="Z4" s="36">
        <v>4</v>
      </c>
      <c r="AA4" s="2">
        <v>3</v>
      </c>
      <c r="AB4" s="2">
        <v>3</v>
      </c>
      <c r="AC4" s="3"/>
      <c r="AD4" s="3"/>
      <c r="AE4" s="3"/>
      <c r="AF4" s="3"/>
      <c r="AG4" s="3"/>
      <c r="AH4" s="3"/>
      <c r="AI4" s="2">
        <f t="shared" ref="AI4:AI34" si="0">F4+G4+X4+Y4+Z4+AA4+AB4</f>
        <v>22</v>
      </c>
      <c r="AJ4" s="37">
        <f t="shared" ref="AJ4:AJ34" si="1">AI4/7</f>
        <v>3.1428571428571428</v>
      </c>
      <c r="AK4" s="79"/>
      <c r="AL4" s="65">
        <v>9</v>
      </c>
      <c r="AP4" s="40"/>
      <c r="AQ4" s="40"/>
    </row>
    <row r="5" spans="1:43" x14ac:dyDescent="0.3">
      <c r="A5" s="36" t="s">
        <v>272</v>
      </c>
      <c r="B5" s="2">
        <v>10</v>
      </c>
      <c r="C5" s="64">
        <v>40459</v>
      </c>
      <c r="D5" s="71">
        <v>6</v>
      </c>
      <c r="E5" s="71" t="s">
        <v>347</v>
      </c>
      <c r="F5" s="2">
        <v>5</v>
      </c>
      <c r="G5" s="2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>
        <v>5</v>
      </c>
      <c r="Y5" s="36">
        <v>5</v>
      </c>
      <c r="Z5" s="36">
        <v>5</v>
      </c>
      <c r="AA5" s="2">
        <v>5</v>
      </c>
      <c r="AB5" s="2">
        <v>5</v>
      </c>
      <c r="AC5" s="3"/>
      <c r="AD5" s="3"/>
      <c r="AE5" s="3"/>
      <c r="AF5" s="3"/>
      <c r="AG5" s="3"/>
      <c r="AH5" s="3"/>
      <c r="AI5" s="2">
        <f t="shared" si="0"/>
        <v>35</v>
      </c>
      <c r="AJ5" s="37">
        <f t="shared" si="1"/>
        <v>5</v>
      </c>
      <c r="AK5" s="79"/>
      <c r="AL5" s="65">
        <v>8</v>
      </c>
      <c r="AP5" s="40"/>
      <c r="AQ5" s="40"/>
    </row>
    <row r="6" spans="1:43" x14ac:dyDescent="0.3">
      <c r="A6" s="2" t="s">
        <v>180</v>
      </c>
      <c r="B6" s="2">
        <v>10</v>
      </c>
      <c r="C6" s="64">
        <v>40408</v>
      </c>
      <c r="D6" s="71">
        <v>6</v>
      </c>
      <c r="E6" s="71" t="s">
        <v>347</v>
      </c>
      <c r="F6" s="2">
        <v>3</v>
      </c>
      <c r="G6" s="2">
        <v>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>
        <v>5</v>
      </c>
      <c r="Y6" s="36">
        <v>5</v>
      </c>
      <c r="Z6" s="36">
        <v>5</v>
      </c>
      <c r="AA6" s="2">
        <v>5</v>
      </c>
      <c r="AB6" s="2">
        <v>5</v>
      </c>
      <c r="AC6" s="3"/>
      <c r="AD6" s="3"/>
      <c r="AE6" s="3"/>
      <c r="AF6" s="3"/>
      <c r="AG6" s="3"/>
      <c r="AH6" s="3"/>
      <c r="AI6" s="2">
        <f t="shared" si="0"/>
        <v>31</v>
      </c>
      <c r="AJ6" s="37">
        <f t="shared" si="1"/>
        <v>4.4285714285714288</v>
      </c>
      <c r="AK6" s="79"/>
      <c r="AL6" s="65">
        <v>8</v>
      </c>
      <c r="AP6" s="40"/>
      <c r="AQ6" s="40"/>
    </row>
    <row r="7" spans="1:43" x14ac:dyDescent="0.3">
      <c r="A7" s="36" t="s">
        <v>280</v>
      </c>
      <c r="B7" s="2">
        <v>10</v>
      </c>
      <c r="C7" s="64">
        <v>40260</v>
      </c>
      <c r="D7" s="71">
        <v>6</v>
      </c>
      <c r="E7" s="71" t="s">
        <v>347</v>
      </c>
      <c r="F7" s="2">
        <v>3</v>
      </c>
      <c r="G7" s="2">
        <v>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>
        <v>5</v>
      </c>
      <c r="Y7" s="36">
        <v>5</v>
      </c>
      <c r="Z7" s="36">
        <v>5</v>
      </c>
      <c r="AA7" s="2">
        <v>5</v>
      </c>
      <c r="AB7" s="2">
        <v>5</v>
      </c>
      <c r="AC7" s="3"/>
      <c r="AD7" s="3"/>
      <c r="AE7" s="3"/>
      <c r="AF7" s="3"/>
      <c r="AG7" s="3"/>
      <c r="AH7" s="3"/>
      <c r="AI7" s="2">
        <f t="shared" si="0"/>
        <v>31</v>
      </c>
      <c r="AJ7" s="37">
        <f t="shared" si="1"/>
        <v>4.4285714285714288</v>
      </c>
      <c r="AK7" s="79"/>
      <c r="AL7" s="65">
        <v>8</v>
      </c>
      <c r="AP7" s="40"/>
      <c r="AQ7" s="53"/>
    </row>
    <row r="8" spans="1:43" x14ac:dyDescent="0.3">
      <c r="A8" s="36" t="s">
        <v>355</v>
      </c>
      <c r="B8" s="2">
        <v>10</v>
      </c>
      <c r="C8" s="64">
        <v>40255</v>
      </c>
      <c r="D8" s="71">
        <v>6</v>
      </c>
      <c r="E8" s="71" t="s">
        <v>347</v>
      </c>
      <c r="F8" s="2">
        <v>3</v>
      </c>
      <c r="G8" s="2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>
        <v>3</v>
      </c>
      <c r="Y8" s="36">
        <v>5</v>
      </c>
      <c r="Z8" s="36">
        <v>5</v>
      </c>
      <c r="AA8" s="2">
        <v>3</v>
      </c>
      <c r="AB8" s="2">
        <v>5</v>
      </c>
      <c r="AC8" s="3"/>
      <c r="AD8" s="3"/>
      <c r="AE8" s="3"/>
      <c r="AF8" s="3"/>
      <c r="AG8" s="3"/>
      <c r="AH8" s="3"/>
      <c r="AI8" s="2">
        <f t="shared" si="0"/>
        <v>27</v>
      </c>
      <c r="AJ8" s="37">
        <f t="shared" si="1"/>
        <v>3.8571428571428572</v>
      </c>
      <c r="AK8" s="79"/>
      <c r="AL8" s="65">
        <v>9</v>
      </c>
      <c r="AP8" s="40"/>
      <c r="AQ8" s="40"/>
    </row>
    <row r="9" spans="1:43" x14ac:dyDescent="0.3">
      <c r="A9" s="36" t="s">
        <v>289</v>
      </c>
      <c r="B9" s="2">
        <v>10</v>
      </c>
      <c r="C9" s="64">
        <v>40226</v>
      </c>
      <c r="D9" s="71">
        <v>6</v>
      </c>
      <c r="E9" s="71" t="s">
        <v>347</v>
      </c>
      <c r="F9" s="2">
        <v>2</v>
      </c>
      <c r="G9" s="2">
        <v>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>
        <v>3</v>
      </c>
      <c r="Y9" s="36">
        <v>5</v>
      </c>
      <c r="Z9" s="36">
        <v>5</v>
      </c>
      <c r="AA9" s="2">
        <v>5</v>
      </c>
      <c r="AB9" s="2">
        <v>5</v>
      </c>
      <c r="AC9" s="3"/>
      <c r="AD9" s="3"/>
      <c r="AE9" s="3"/>
      <c r="AF9" s="3"/>
      <c r="AG9" s="3"/>
      <c r="AH9" s="3"/>
      <c r="AI9" s="2">
        <f t="shared" si="0"/>
        <v>27</v>
      </c>
      <c r="AJ9" s="37">
        <f t="shared" si="1"/>
        <v>3.8571428571428572</v>
      </c>
      <c r="AK9" s="79"/>
      <c r="AL9" s="65">
        <v>9</v>
      </c>
      <c r="AP9" s="40"/>
      <c r="AQ9" s="53"/>
    </row>
    <row r="10" spans="1:43" x14ac:dyDescent="0.3">
      <c r="A10" s="36" t="s">
        <v>350</v>
      </c>
      <c r="B10" s="2">
        <v>10</v>
      </c>
      <c r="C10" s="62"/>
      <c r="D10" s="78">
        <v>6</v>
      </c>
      <c r="E10" s="71" t="s">
        <v>347</v>
      </c>
      <c r="F10" s="2">
        <v>3</v>
      </c>
      <c r="G10" s="2"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>
        <v>4</v>
      </c>
      <c r="Y10" s="2">
        <v>2</v>
      </c>
      <c r="Z10" s="2">
        <v>5</v>
      </c>
      <c r="AA10" s="2">
        <v>4</v>
      </c>
      <c r="AB10" s="2">
        <v>5</v>
      </c>
      <c r="AC10" s="3"/>
      <c r="AD10" s="3"/>
      <c r="AE10" s="3"/>
      <c r="AF10" s="3"/>
      <c r="AG10" s="3"/>
      <c r="AH10" s="3"/>
      <c r="AI10" s="2">
        <f t="shared" si="0"/>
        <v>26</v>
      </c>
      <c r="AJ10" s="37">
        <f t="shared" si="1"/>
        <v>3.7142857142857144</v>
      </c>
      <c r="AK10" s="80"/>
      <c r="AL10" s="65">
        <v>9</v>
      </c>
    </row>
    <row r="11" spans="1:43" x14ac:dyDescent="0.3">
      <c r="A11" s="36" t="s">
        <v>353</v>
      </c>
      <c r="B11" s="2">
        <v>10</v>
      </c>
      <c r="C11" s="62"/>
      <c r="D11" s="78">
        <v>6</v>
      </c>
      <c r="E11" s="71" t="s">
        <v>347</v>
      </c>
      <c r="F11" s="2">
        <v>1</v>
      </c>
      <c r="G11" s="2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>
        <v>3</v>
      </c>
      <c r="Y11" s="2">
        <v>3</v>
      </c>
      <c r="Z11" s="2">
        <v>5</v>
      </c>
      <c r="AA11" s="2">
        <v>3</v>
      </c>
      <c r="AB11" s="2">
        <v>4</v>
      </c>
      <c r="AC11" s="3"/>
      <c r="AD11" s="3"/>
      <c r="AE11" s="3"/>
      <c r="AF11" s="3"/>
      <c r="AG11" s="3"/>
      <c r="AH11" s="3"/>
      <c r="AI11" s="2">
        <f t="shared" si="0"/>
        <v>20</v>
      </c>
      <c r="AJ11" s="37">
        <f t="shared" si="1"/>
        <v>2.8571428571428572</v>
      </c>
      <c r="AK11" s="80"/>
      <c r="AL11" s="65">
        <v>10</v>
      </c>
    </row>
    <row r="12" spans="1:43" x14ac:dyDescent="0.3">
      <c r="A12" s="81" t="s">
        <v>356</v>
      </c>
      <c r="B12" s="2">
        <v>10</v>
      </c>
      <c r="C12" s="64">
        <v>40373</v>
      </c>
      <c r="D12" s="71">
        <v>7</v>
      </c>
      <c r="E12" s="71" t="s">
        <v>347</v>
      </c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  <c r="Y12" s="36"/>
      <c r="Z12" s="36"/>
      <c r="AA12" s="2"/>
      <c r="AB12" s="2"/>
      <c r="AC12" s="3"/>
      <c r="AD12" s="3"/>
      <c r="AE12" s="3"/>
      <c r="AF12" s="3"/>
      <c r="AG12" s="3"/>
      <c r="AH12" s="3"/>
      <c r="AI12" s="2">
        <f t="shared" si="0"/>
        <v>0</v>
      </c>
      <c r="AJ12" s="37">
        <f t="shared" si="1"/>
        <v>0</v>
      </c>
      <c r="AK12" s="79"/>
      <c r="AL12" s="82" t="s">
        <v>370</v>
      </c>
      <c r="AP12" s="40"/>
      <c r="AQ12" s="40"/>
    </row>
    <row r="13" spans="1:43" x14ac:dyDescent="0.3">
      <c r="A13" s="81" t="s">
        <v>357</v>
      </c>
      <c r="B13" s="2">
        <v>10</v>
      </c>
      <c r="C13" s="64">
        <v>40301</v>
      </c>
      <c r="D13" s="71">
        <v>7</v>
      </c>
      <c r="E13" s="71" t="s">
        <v>347</v>
      </c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/>
      <c r="Y13" s="36"/>
      <c r="Z13" s="36"/>
      <c r="AA13" s="2"/>
      <c r="AB13" s="2"/>
      <c r="AC13" s="3"/>
      <c r="AD13" s="3"/>
      <c r="AE13" s="3"/>
      <c r="AF13" s="3"/>
      <c r="AG13" s="3"/>
      <c r="AH13" s="3"/>
      <c r="AI13" s="2">
        <f t="shared" si="0"/>
        <v>0</v>
      </c>
      <c r="AJ13" s="37">
        <f t="shared" si="1"/>
        <v>0</v>
      </c>
      <c r="AK13" s="79"/>
      <c r="AL13" s="82" t="s">
        <v>370</v>
      </c>
      <c r="AP13" s="40"/>
      <c r="AQ13" s="40"/>
    </row>
    <row r="14" spans="1:43" x14ac:dyDescent="0.3">
      <c r="A14" s="36" t="s">
        <v>283</v>
      </c>
      <c r="B14" s="2">
        <v>10</v>
      </c>
      <c r="C14" s="64">
        <v>40161</v>
      </c>
      <c r="D14" s="71">
        <v>7</v>
      </c>
      <c r="E14" s="71" t="s">
        <v>347</v>
      </c>
      <c r="F14" s="2">
        <v>2</v>
      </c>
      <c r="G14" s="2">
        <v>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>
        <v>3</v>
      </c>
      <c r="Y14" s="36">
        <v>5</v>
      </c>
      <c r="Z14" s="36">
        <v>5</v>
      </c>
      <c r="AA14" s="2">
        <v>5</v>
      </c>
      <c r="AB14" s="2">
        <v>5</v>
      </c>
      <c r="AC14" s="3"/>
      <c r="AD14" s="3"/>
      <c r="AE14" s="3"/>
      <c r="AF14" s="3"/>
      <c r="AG14" s="3"/>
      <c r="AH14" s="3"/>
      <c r="AI14" s="2">
        <f t="shared" si="0"/>
        <v>27</v>
      </c>
      <c r="AJ14" s="37">
        <f t="shared" si="1"/>
        <v>3.8571428571428572</v>
      </c>
      <c r="AK14" s="79"/>
      <c r="AL14" s="65">
        <v>9</v>
      </c>
      <c r="AP14" s="40"/>
      <c r="AQ14" s="53"/>
    </row>
    <row r="15" spans="1:43" x14ac:dyDescent="0.3">
      <c r="A15" s="36" t="s">
        <v>282</v>
      </c>
      <c r="B15" s="2">
        <v>10</v>
      </c>
      <c r="C15" s="64">
        <v>40157</v>
      </c>
      <c r="D15" s="71">
        <v>7</v>
      </c>
      <c r="E15" s="71" t="s">
        <v>347</v>
      </c>
      <c r="F15" s="2">
        <v>2</v>
      </c>
      <c r="G15" s="2">
        <v>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>
        <v>5</v>
      </c>
      <c r="Y15" s="36">
        <v>5</v>
      </c>
      <c r="Z15" s="36">
        <v>5</v>
      </c>
      <c r="AA15" s="2">
        <v>5</v>
      </c>
      <c r="AB15" s="2">
        <v>5</v>
      </c>
      <c r="AC15" s="3"/>
      <c r="AD15" s="3"/>
      <c r="AE15" s="3"/>
      <c r="AF15" s="3"/>
      <c r="AG15" s="3"/>
      <c r="AH15" s="3"/>
      <c r="AI15" s="2">
        <f t="shared" si="0"/>
        <v>29</v>
      </c>
      <c r="AJ15" s="37">
        <f t="shared" si="1"/>
        <v>4.1428571428571432</v>
      </c>
      <c r="AK15" s="79"/>
      <c r="AL15" s="65">
        <v>8</v>
      </c>
      <c r="AP15" s="40"/>
      <c r="AQ15" s="53"/>
    </row>
    <row r="16" spans="1:43" x14ac:dyDescent="0.3">
      <c r="A16" s="36" t="s">
        <v>285</v>
      </c>
      <c r="B16" s="2">
        <v>10</v>
      </c>
      <c r="C16" s="64">
        <v>40101</v>
      </c>
      <c r="D16" s="71">
        <v>7</v>
      </c>
      <c r="E16" s="71" t="s">
        <v>347</v>
      </c>
      <c r="F16" s="2">
        <v>3</v>
      </c>
      <c r="G16" s="2">
        <v>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>
        <v>5</v>
      </c>
      <c r="Y16" s="36">
        <v>5</v>
      </c>
      <c r="Z16" s="36">
        <v>5</v>
      </c>
      <c r="AA16" s="2">
        <v>5</v>
      </c>
      <c r="AB16" s="2">
        <v>5</v>
      </c>
      <c r="AC16" s="3"/>
      <c r="AD16" s="3"/>
      <c r="AE16" s="3"/>
      <c r="AF16" s="3"/>
      <c r="AG16" s="3"/>
      <c r="AH16" s="3"/>
      <c r="AI16" s="2">
        <f t="shared" si="0"/>
        <v>31</v>
      </c>
      <c r="AJ16" s="37">
        <f t="shared" si="1"/>
        <v>4.4285714285714288</v>
      </c>
      <c r="AK16" s="79"/>
      <c r="AL16" s="65">
        <v>8</v>
      </c>
      <c r="AP16" s="40"/>
      <c r="AQ16" s="53"/>
    </row>
    <row r="17" spans="1:43" ht="15.6" x14ac:dyDescent="0.3">
      <c r="A17" s="36" t="s">
        <v>267</v>
      </c>
      <c r="B17" s="2">
        <v>10</v>
      </c>
      <c r="C17" s="64" t="s">
        <v>348</v>
      </c>
      <c r="D17" s="71">
        <v>7</v>
      </c>
      <c r="E17" s="71" t="s">
        <v>347</v>
      </c>
      <c r="F17" s="2">
        <v>4</v>
      </c>
      <c r="G17" s="2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2">
        <v>5</v>
      </c>
      <c r="Y17" s="36">
        <v>5</v>
      </c>
      <c r="Z17" s="36">
        <v>5</v>
      </c>
      <c r="AA17" s="2">
        <v>5</v>
      </c>
      <c r="AB17" s="2">
        <v>5</v>
      </c>
      <c r="AC17" s="3"/>
      <c r="AD17" s="3"/>
      <c r="AE17" s="3"/>
      <c r="AF17" s="3"/>
      <c r="AG17" s="3"/>
      <c r="AH17" s="3"/>
      <c r="AI17" s="2">
        <f t="shared" si="0"/>
        <v>33</v>
      </c>
      <c r="AJ17" s="37">
        <f t="shared" si="1"/>
        <v>4.7142857142857144</v>
      </c>
      <c r="AK17" s="79"/>
      <c r="AL17" s="66">
        <v>8</v>
      </c>
      <c r="AP17" s="40"/>
      <c r="AQ17" s="40"/>
    </row>
    <row r="18" spans="1:43" ht="15.6" x14ac:dyDescent="0.3">
      <c r="A18" s="36" t="s">
        <v>288</v>
      </c>
      <c r="B18" s="2">
        <v>10</v>
      </c>
      <c r="C18" s="64">
        <v>40017</v>
      </c>
      <c r="D18" s="71">
        <v>7</v>
      </c>
      <c r="E18" s="71" t="s">
        <v>347</v>
      </c>
      <c r="F18" s="2">
        <v>1</v>
      </c>
      <c r="G18" s="2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">
        <v>3</v>
      </c>
      <c r="Y18" s="36">
        <v>5</v>
      </c>
      <c r="Z18" s="36">
        <v>2</v>
      </c>
      <c r="AA18" s="2">
        <v>5</v>
      </c>
      <c r="AB18" s="2">
        <v>5</v>
      </c>
      <c r="AC18" s="3"/>
      <c r="AD18" s="3"/>
      <c r="AE18" s="3"/>
      <c r="AF18" s="3"/>
      <c r="AG18" s="3"/>
      <c r="AH18" s="3"/>
      <c r="AI18" s="2">
        <f t="shared" si="0"/>
        <v>22</v>
      </c>
      <c r="AJ18" s="37">
        <f t="shared" si="1"/>
        <v>3.1428571428571428</v>
      </c>
      <c r="AK18" s="79"/>
      <c r="AL18" s="66">
        <v>9</v>
      </c>
      <c r="AP18" s="40"/>
      <c r="AQ18" s="40"/>
    </row>
    <row r="19" spans="1:43" ht="15.6" x14ac:dyDescent="0.3">
      <c r="A19" s="36" t="s">
        <v>268</v>
      </c>
      <c r="B19" s="2">
        <v>10</v>
      </c>
      <c r="C19" s="64">
        <v>40014</v>
      </c>
      <c r="D19" s="71">
        <v>7</v>
      </c>
      <c r="E19" s="71" t="s">
        <v>347</v>
      </c>
      <c r="F19" s="2">
        <v>4</v>
      </c>
      <c r="G19" s="2">
        <v>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">
        <v>3</v>
      </c>
      <c r="Y19" s="36">
        <v>5</v>
      </c>
      <c r="Z19" s="36">
        <v>5</v>
      </c>
      <c r="AA19" s="2">
        <v>5</v>
      </c>
      <c r="AB19" s="2">
        <v>5</v>
      </c>
      <c r="AC19" s="3"/>
      <c r="AD19" s="3"/>
      <c r="AE19" s="3"/>
      <c r="AF19" s="3"/>
      <c r="AG19" s="3"/>
      <c r="AH19" s="3"/>
      <c r="AI19" s="2">
        <f t="shared" si="0"/>
        <v>31</v>
      </c>
      <c r="AJ19" s="37">
        <f t="shared" si="1"/>
        <v>4.4285714285714288</v>
      </c>
      <c r="AK19" s="80"/>
      <c r="AL19" s="66">
        <v>8</v>
      </c>
      <c r="AP19" s="40"/>
      <c r="AQ19" s="40"/>
    </row>
    <row r="20" spans="1:43" ht="15.6" x14ac:dyDescent="0.3">
      <c r="A20" s="36" t="s">
        <v>286</v>
      </c>
      <c r="B20" s="2">
        <v>10</v>
      </c>
      <c r="C20" s="64">
        <v>39918</v>
      </c>
      <c r="D20" s="71">
        <v>7</v>
      </c>
      <c r="E20" s="71" t="s">
        <v>347</v>
      </c>
      <c r="F20" s="2">
        <v>3</v>
      </c>
      <c r="G20" s="2">
        <v>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>
        <v>4</v>
      </c>
      <c r="Y20" s="36">
        <v>5</v>
      </c>
      <c r="Z20" s="36">
        <v>4</v>
      </c>
      <c r="AA20" s="2">
        <v>5</v>
      </c>
      <c r="AB20" s="2">
        <v>5</v>
      </c>
      <c r="AC20" s="3"/>
      <c r="AD20" s="3"/>
      <c r="AE20" s="3"/>
      <c r="AF20" s="3"/>
      <c r="AG20" s="3"/>
      <c r="AH20" s="3"/>
      <c r="AI20" s="2">
        <f t="shared" si="0"/>
        <v>29</v>
      </c>
      <c r="AJ20" s="37">
        <f t="shared" si="1"/>
        <v>4.1428571428571432</v>
      </c>
      <c r="AK20" s="79"/>
      <c r="AL20" s="66">
        <v>8</v>
      </c>
    </row>
    <row r="21" spans="1:43" ht="15.6" x14ac:dyDescent="0.3">
      <c r="A21" s="36" t="s">
        <v>352</v>
      </c>
      <c r="B21" s="2">
        <v>10</v>
      </c>
      <c r="C21" s="62"/>
      <c r="D21" s="78">
        <v>7</v>
      </c>
      <c r="E21" s="71" t="s">
        <v>347</v>
      </c>
      <c r="F21" s="2">
        <v>2</v>
      </c>
      <c r="G21" s="2">
        <v>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76">
        <v>4</v>
      </c>
      <c r="Y21" s="2">
        <v>2</v>
      </c>
      <c r="Z21" s="2">
        <v>5</v>
      </c>
      <c r="AA21" s="2">
        <v>3</v>
      </c>
      <c r="AB21" s="2">
        <v>5</v>
      </c>
      <c r="AC21" s="3"/>
      <c r="AD21" s="3"/>
      <c r="AE21" s="3"/>
      <c r="AF21" s="3"/>
      <c r="AG21" s="3"/>
      <c r="AH21" s="3"/>
      <c r="AI21" s="2">
        <f t="shared" si="0"/>
        <v>23</v>
      </c>
      <c r="AJ21" s="37">
        <f t="shared" si="1"/>
        <v>3.2857142857142856</v>
      </c>
      <c r="AK21" s="80"/>
      <c r="AL21" s="66">
        <v>9</v>
      </c>
    </row>
    <row r="22" spans="1:43" x14ac:dyDescent="0.3">
      <c r="A22" s="81" t="s">
        <v>369</v>
      </c>
      <c r="B22" s="2">
        <v>10</v>
      </c>
      <c r="C22" s="64">
        <v>40025</v>
      </c>
      <c r="D22" s="71">
        <v>8</v>
      </c>
      <c r="E22" s="71" t="s">
        <v>347</v>
      </c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6"/>
      <c r="Z22" s="36"/>
      <c r="AA22" s="2"/>
      <c r="AB22" s="2"/>
      <c r="AC22" s="3"/>
      <c r="AD22" s="3"/>
      <c r="AE22" s="3"/>
      <c r="AF22" s="3"/>
      <c r="AG22" s="3"/>
      <c r="AH22" s="3"/>
      <c r="AI22" s="2">
        <f t="shared" si="0"/>
        <v>0</v>
      </c>
      <c r="AJ22" s="37">
        <f t="shared" si="1"/>
        <v>0</v>
      </c>
      <c r="AK22" s="79"/>
      <c r="AL22" s="82" t="s">
        <v>370</v>
      </c>
      <c r="AP22" s="40"/>
      <c r="AQ22" s="40"/>
    </row>
    <row r="23" spans="1:43" x14ac:dyDescent="0.3">
      <c r="A23" s="81" t="s">
        <v>358</v>
      </c>
      <c r="B23" s="2">
        <v>10</v>
      </c>
      <c r="C23" s="64">
        <v>40016</v>
      </c>
      <c r="D23" s="71">
        <v>8</v>
      </c>
      <c r="E23" s="71" t="s">
        <v>347</v>
      </c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/>
      <c r="Y23" s="36"/>
      <c r="Z23" s="36"/>
      <c r="AA23" s="2"/>
      <c r="AB23" s="2"/>
      <c r="AC23" s="3"/>
      <c r="AD23" s="3"/>
      <c r="AE23" s="3"/>
      <c r="AF23" s="3"/>
      <c r="AG23" s="3"/>
      <c r="AH23" s="3"/>
      <c r="AI23" s="2">
        <f t="shared" si="0"/>
        <v>0</v>
      </c>
      <c r="AJ23" s="37">
        <f t="shared" si="1"/>
        <v>0</v>
      </c>
      <c r="AK23" s="79"/>
      <c r="AL23" s="82" t="s">
        <v>370</v>
      </c>
      <c r="AP23" s="40"/>
      <c r="AQ23" s="40"/>
    </row>
    <row r="24" spans="1:43" x14ac:dyDescent="0.3">
      <c r="A24" s="81" t="s">
        <v>359</v>
      </c>
      <c r="B24" s="2">
        <v>10</v>
      </c>
      <c r="C24" s="64">
        <v>39991</v>
      </c>
      <c r="D24" s="71">
        <v>8</v>
      </c>
      <c r="E24" s="71" t="s">
        <v>347</v>
      </c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6"/>
      <c r="Z24" s="36"/>
      <c r="AA24" s="2"/>
      <c r="AB24" s="2"/>
      <c r="AC24" s="3"/>
      <c r="AD24" s="3"/>
      <c r="AE24" s="3"/>
      <c r="AF24" s="3"/>
      <c r="AG24" s="3"/>
      <c r="AH24" s="3"/>
      <c r="AI24" s="2">
        <f t="shared" si="0"/>
        <v>0</v>
      </c>
      <c r="AJ24" s="37">
        <f t="shared" si="1"/>
        <v>0</v>
      </c>
      <c r="AK24" s="79"/>
      <c r="AL24" s="82" t="s">
        <v>370</v>
      </c>
      <c r="AP24" s="40"/>
      <c r="AQ24" s="40"/>
    </row>
    <row r="25" spans="1:43" ht="15.6" x14ac:dyDescent="0.3">
      <c r="A25" s="36" t="s">
        <v>287</v>
      </c>
      <c r="B25" s="2">
        <v>10</v>
      </c>
      <c r="C25" s="64">
        <v>39972</v>
      </c>
      <c r="D25" s="71">
        <v>8</v>
      </c>
      <c r="E25" s="71" t="s">
        <v>347</v>
      </c>
      <c r="F25" s="2">
        <v>1</v>
      </c>
      <c r="G25" s="2">
        <v>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"/>
      <c r="Y25" s="36"/>
      <c r="Z25" s="36"/>
      <c r="AA25" s="2"/>
      <c r="AB25" s="2"/>
      <c r="AC25" s="3"/>
      <c r="AD25" s="3"/>
      <c r="AE25" s="3"/>
      <c r="AF25" s="3"/>
      <c r="AG25" s="3"/>
      <c r="AH25" s="3"/>
      <c r="AI25" s="2">
        <f t="shared" si="0"/>
        <v>2</v>
      </c>
      <c r="AJ25" s="37">
        <f t="shared" si="1"/>
        <v>0.2857142857142857</v>
      </c>
      <c r="AK25" s="79"/>
      <c r="AL25" s="66">
        <v>10</v>
      </c>
    </row>
    <row r="26" spans="1:43" x14ac:dyDescent="0.3">
      <c r="A26" s="81" t="s">
        <v>360</v>
      </c>
      <c r="B26" s="2">
        <v>10</v>
      </c>
      <c r="C26" s="64">
        <v>39937</v>
      </c>
      <c r="D26" s="71">
        <v>8</v>
      </c>
      <c r="E26" s="71" t="s">
        <v>347</v>
      </c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"/>
      <c r="Y26" s="36"/>
      <c r="Z26" s="36"/>
      <c r="AA26" s="2"/>
      <c r="AB26" s="2"/>
      <c r="AC26" s="3"/>
      <c r="AD26" s="3"/>
      <c r="AE26" s="3"/>
      <c r="AF26" s="3"/>
      <c r="AG26" s="3"/>
      <c r="AH26" s="3"/>
      <c r="AI26" s="2">
        <f t="shared" si="0"/>
        <v>0</v>
      </c>
      <c r="AJ26" s="37">
        <f t="shared" si="1"/>
        <v>0</v>
      </c>
      <c r="AK26" s="79"/>
      <c r="AL26" s="82" t="s">
        <v>370</v>
      </c>
    </row>
    <row r="27" spans="1:43" ht="15.6" x14ac:dyDescent="0.3">
      <c r="A27" s="36" t="s">
        <v>261</v>
      </c>
      <c r="B27" s="2">
        <v>10</v>
      </c>
      <c r="C27" s="64">
        <v>39925</v>
      </c>
      <c r="D27" s="71">
        <v>8</v>
      </c>
      <c r="E27" s="71" t="s">
        <v>347</v>
      </c>
      <c r="F27" s="2">
        <v>2</v>
      </c>
      <c r="G27" s="2">
        <v>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">
        <v>3</v>
      </c>
      <c r="Y27" s="36">
        <v>5</v>
      </c>
      <c r="Z27" s="36">
        <v>2</v>
      </c>
      <c r="AA27" s="2">
        <v>4</v>
      </c>
      <c r="AB27" s="2">
        <v>5</v>
      </c>
      <c r="AC27" s="3"/>
      <c r="AD27" s="3"/>
      <c r="AE27" s="3"/>
      <c r="AF27" s="3"/>
      <c r="AG27" s="3"/>
      <c r="AH27" s="3"/>
      <c r="AI27" s="2">
        <f t="shared" si="0"/>
        <v>23</v>
      </c>
      <c r="AJ27" s="37">
        <f t="shared" si="1"/>
        <v>3.2857142857142856</v>
      </c>
      <c r="AK27" s="79"/>
      <c r="AL27" s="66">
        <v>9</v>
      </c>
    </row>
    <row r="28" spans="1:43" ht="15.6" x14ac:dyDescent="0.3">
      <c r="A28" s="36" t="s">
        <v>277</v>
      </c>
      <c r="B28" s="2">
        <v>10</v>
      </c>
      <c r="C28" s="64">
        <v>39794</v>
      </c>
      <c r="D28" s="71">
        <v>8</v>
      </c>
      <c r="E28" s="71" t="s">
        <v>347</v>
      </c>
      <c r="F28" s="2">
        <v>3</v>
      </c>
      <c r="G28" s="2">
        <v>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">
        <v>5</v>
      </c>
      <c r="Y28" s="36">
        <v>3</v>
      </c>
      <c r="Z28" s="36">
        <v>3</v>
      </c>
      <c r="AA28" s="2">
        <v>5</v>
      </c>
      <c r="AB28" s="2">
        <v>3</v>
      </c>
      <c r="AC28" s="3"/>
      <c r="AD28" s="3"/>
      <c r="AE28" s="3"/>
      <c r="AF28" s="3"/>
      <c r="AG28" s="3"/>
      <c r="AH28" s="3"/>
      <c r="AI28" s="2">
        <f t="shared" si="0"/>
        <v>25</v>
      </c>
      <c r="AJ28" s="37">
        <f t="shared" si="1"/>
        <v>3.5714285714285716</v>
      </c>
      <c r="AK28" s="79"/>
      <c r="AL28" s="66">
        <v>9</v>
      </c>
    </row>
    <row r="29" spans="1:43" ht="15.6" x14ac:dyDescent="0.3">
      <c r="A29" s="36" t="s">
        <v>276</v>
      </c>
      <c r="B29" s="2">
        <v>10</v>
      </c>
      <c r="C29" s="64">
        <v>39763</v>
      </c>
      <c r="D29" s="71">
        <v>8</v>
      </c>
      <c r="E29" s="71" t="s">
        <v>347</v>
      </c>
      <c r="F29" s="2">
        <v>3</v>
      </c>
      <c r="G29" s="2">
        <v>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>
        <v>5</v>
      </c>
      <c r="Y29" s="36">
        <v>5</v>
      </c>
      <c r="Z29" s="36">
        <v>3</v>
      </c>
      <c r="AA29" s="2">
        <v>4</v>
      </c>
      <c r="AB29" s="2">
        <v>5</v>
      </c>
      <c r="AC29" s="3"/>
      <c r="AD29" s="3"/>
      <c r="AE29" s="3"/>
      <c r="AF29" s="3"/>
      <c r="AG29" s="3"/>
      <c r="AH29" s="3"/>
      <c r="AI29" s="2">
        <f t="shared" si="0"/>
        <v>28</v>
      </c>
      <c r="AJ29" s="37">
        <f t="shared" si="1"/>
        <v>4</v>
      </c>
      <c r="AK29" s="79"/>
      <c r="AL29" s="66">
        <v>8</v>
      </c>
    </row>
    <row r="30" spans="1:43" ht="15.6" x14ac:dyDescent="0.3">
      <c r="A30" s="36" t="s">
        <v>264</v>
      </c>
      <c r="B30" s="2">
        <v>10</v>
      </c>
      <c r="C30" s="64">
        <v>39682</v>
      </c>
      <c r="D30" s="71">
        <v>8</v>
      </c>
      <c r="E30" s="71" t="s">
        <v>347</v>
      </c>
      <c r="F30" s="2">
        <v>1</v>
      </c>
      <c r="G30" s="2">
        <v>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>
        <v>3</v>
      </c>
      <c r="Y30" s="36">
        <v>5</v>
      </c>
      <c r="Z30" s="36">
        <v>1</v>
      </c>
      <c r="AA30" s="2">
        <v>3</v>
      </c>
      <c r="AB30" s="2">
        <v>2</v>
      </c>
      <c r="AC30" s="3"/>
      <c r="AD30" s="3"/>
      <c r="AE30" s="3"/>
      <c r="AF30" s="3"/>
      <c r="AG30" s="3"/>
      <c r="AH30" s="3"/>
      <c r="AI30" s="2">
        <f t="shared" si="0"/>
        <v>16</v>
      </c>
      <c r="AJ30" s="37">
        <f t="shared" si="1"/>
        <v>2.2857142857142856</v>
      </c>
      <c r="AK30" s="79"/>
      <c r="AL30" s="66">
        <v>10</v>
      </c>
    </row>
    <row r="31" spans="1:43" ht="15.6" x14ac:dyDescent="0.3">
      <c r="A31" s="2" t="s">
        <v>203</v>
      </c>
      <c r="B31" s="2">
        <v>10</v>
      </c>
      <c r="C31" s="64">
        <v>39650</v>
      </c>
      <c r="D31" s="71">
        <v>8</v>
      </c>
      <c r="E31" s="71" t="s">
        <v>347</v>
      </c>
      <c r="F31" s="2">
        <v>3</v>
      </c>
      <c r="G31" s="2">
        <v>3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2">
        <v>4</v>
      </c>
      <c r="Y31" s="2">
        <v>5</v>
      </c>
      <c r="Z31" s="2">
        <v>2</v>
      </c>
      <c r="AA31" s="2">
        <v>5</v>
      </c>
      <c r="AB31" s="2">
        <v>5</v>
      </c>
      <c r="AC31" s="3"/>
      <c r="AD31" s="3"/>
      <c r="AE31" s="3"/>
      <c r="AF31" s="3"/>
      <c r="AG31" s="3"/>
      <c r="AH31" s="3"/>
      <c r="AI31" s="2">
        <f t="shared" si="0"/>
        <v>27</v>
      </c>
      <c r="AJ31" s="37">
        <f t="shared" si="1"/>
        <v>3.8571428571428572</v>
      </c>
      <c r="AK31" s="79"/>
      <c r="AL31" s="66">
        <v>9</v>
      </c>
    </row>
    <row r="32" spans="1:43" x14ac:dyDescent="0.3">
      <c r="A32" s="36" t="s">
        <v>290</v>
      </c>
      <c r="B32" s="2">
        <v>10</v>
      </c>
      <c r="C32" s="64">
        <v>39625</v>
      </c>
      <c r="D32" s="71">
        <v>8</v>
      </c>
      <c r="E32" s="71" t="s">
        <v>347</v>
      </c>
      <c r="F32" s="2">
        <v>3</v>
      </c>
      <c r="G32" s="2">
        <v>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">
        <v>4</v>
      </c>
      <c r="Y32" s="2">
        <v>5</v>
      </c>
      <c r="Z32" s="2">
        <v>5</v>
      </c>
      <c r="AA32" s="2">
        <v>5</v>
      </c>
      <c r="AB32" s="2">
        <v>5</v>
      </c>
      <c r="AC32" s="3"/>
      <c r="AD32" s="3"/>
      <c r="AE32" s="3"/>
      <c r="AF32" s="3"/>
      <c r="AG32" s="3"/>
      <c r="AH32" s="3"/>
      <c r="AI32" s="2">
        <f t="shared" si="0"/>
        <v>30</v>
      </c>
      <c r="AJ32" s="37">
        <f t="shared" si="1"/>
        <v>4.2857142857142856</v>
      </c>
      <c r="AK32" s="79"/>
      <c r="AL32" s="65">
        <v>8</v>
      </c>
    </row>
    <row r="33" spans="1:44" x14ac:dyDescent="0.3">
      <c r="A33" s="36" t="s">
        <v>265</v>
      </c>
      <c r="B33" s="2">
        <v>10</v>
      </c>
      <c r="C33" s="64">
        <v>39592</v>
      </c>
      <c r="D33" s="71">
        <v>8</v>
      </c>
      <c r="E33" s="71" t="s">
        <v>347</v>
      </c>
      <c r="F33" s="2">
        <v>3</v>
      </c>
      <c r="G33" s="2">
        <v>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>
        <v>4</v>
      </c>
      <c r="Y33" s="2">
        <v>5</v>
      </c>
      <c r="Z33" s="2">
        <v>4</v>
      </c>
      <c r="AA33" s="2">
        <v>4</v>
      </c>
      <c r="AB33" s="2">
        <v>5</v>
      </c>
      <c r="AC33" s="3"/>
      <c r="AD33" s="3"/>
      <c r="AE33" s="3"/>
      <c r="AF33" s="3"/>
      <c r="AG33" s="3"/>
      <c r="AH33" s="3"/>
      <c r="AI33" s="2">
        <f t="shared" si="0"/>
        <v>28</v>
      </c>
      <c r="AJ33" s="37">
        <f t="shared" si="1"/>
        <v>4</v>
      </c>
      <c r="AK33" s="79"/>
      <c r="AL33" s="65">
        <v>8</v>
      </c>
    </row>
    <row r="34" spans="1:44" x14ac:dyDescent="0.3">
      <c r="A34" s="36" t="s">
        <v>279</v>
      </c>
      <c r="B34" s="2">
        <v>10</v>
      </c>
      <c r="C34" s="64">
        <v>39513</v>
      </c>
      <c r="D34" s="71">
        <v>8</v>
      </c>
      <c r="E34" s="71" t="s">
        <v>347</v>
      </c>
      <c r="F34" s="2">
        <v>3</v>
      </c>
      <c r="G34" s="2">
        <v>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2">
        <v>5</v>
      </c>
      <c r="Y34" s="2">
        <v>5</v>
      </c>
      <c r="Z34" s="2">
        <v>4</v>
      </c>
      <c r="AA34" s="2">
        <v>3</v>
      </c>
      <c r="AB34" s="2">
        <v>5</v>
      </c>
      <c r="AC34" s="3"/>
      <c r="AD34" s="3"/>
      <c r="AE34" s="3"/>
      <c r="AF34" s="3"/>
      <c r="AG34" s="3"/>
      <c r="AH34" s="3"/>
      <c r="AI34" s="2">
        <f t="shared" si="0"/>
        <v>28</v>
      </c>
      <c r="AJ34" s="37">
        <f t="shared" si="1"/>
        <v>4</v>
      </c>
      <c r="AK34" s="79"/>
      <c r="AL34" s="65">
        <v>8</v>
      </c>
    </row>
    <row r="35" spans="1:44" x14ac:dyDescent="0.3">
      <c r="A35" s="36" t="s">
        <v>281</v>
      </c>
      <c r="B35" s="2">
        <v>10</v>
      </c>
      <c r="C35" s="64">
        <v>39480</v>
      </c>
      <c r="D35" s="71">
        <v>8</v>
      </c>
      <c r="E35" s="71" t="s">
        <v>347</v>
      </c>
      <c r="F35" s="2">
        <v>3</v>
      </c>
      <c r="G35" s="2">
        <v>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2">
        <v>5</v>
      </c>
      <c r="Y35" s="2">
        <v>5</v>
      </c>
      <c r="Z35" s="2">
        <v>4</v>
      </c>
      <c r="AA35" s="2">
        <v>5</v>
      </c>
      <c r="AB35" s="2">
        <v>5</v>
      </c>
      <c r="AC35" s="3"/>
      <c r="AD35" s="3"/>
      <c r="AE35" s="3"/>
      <c r="AF35" s="3"/>
      <c r="AG35" s="3"/>
      <c r="AH35" s="3"/>
      <c r="AI35" s="2">
        <f t="shared" ref="AI35:AI59" si="2">F35+G35+X35+Y35+Z35+AA35+AB35</f>
        <v>30</v>
      </c>
      <c r="AJ35" s="37">
        <f t="shared" ref="AJ35:AJ59" si="3">AI35/7</f>
        <v>4.2857142857142856</v>
      </c>
      <c r="AK35" s="79"/>
      <c r="AL35" s="65">
        <v>8</v>
      </c>
    </row>
    <row r="36" spans="1:44" x14ac:dyDescent="0.3">
      <c r="A36" s="36" t="s">
        <v>273</v>
      </c>
      <c r="B36" s="2">
        <v>10</v>
      </c>
      <c r="C36" s="64">
        <v>39464</v>
      </c>
      <c r="D36" s="71">
        <v>8</v>
      </c>
      <c r="E36" s="71" t="s">
        <v>347</v>
      </c>
      <c r="F36" s="2">
        <v>2</v>
      </c>
      <c r="G36" s="2">
        <v>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">
        <v>5</v>
      </c>
      <c r="Y36" s="2">
        <v>5</v>
      </c>
      <c r="Z36" s="2">
        <v>4</v>
      </c>
      <c r="AA36" s="2">
        <v>4</v>
      </c>
      <c r="AB36" s="2">
        <v>4</v>
      </c>
      <c r="AC36" s="3"/>
      <c r="AD36" s="3"/>
      <c r="AE36" s="3"/>
      <c r="AF36" s="3"/>
      <c r="AG36" s="3"/>
      <c r="AH36" s="3"/>
      <c r="AI36" s="2">
        <f t="shared" si="2"/>
        <v>27</v>
      </c>
      <c r="AJ36" s="37">
        <f t="shared" si="3"/>
        <v>3.8571428571428572</v>
      </c>
      <c r="AK36" s="79"/>
      <c r="AL36" s="123">
        <v>9</v>
      </c>
      <c r="AM36" s="40"/>
      <c r="AN36" s="40"/>
      <c r="AO36" s="40"/>
      <c r="AP36" s="40"/>
      <c r="AQ36" s="40"/>
      <c r="AR36" s="40"/>
    </row>
    <row r="37" spans="1:44" x14ac:dyDescent="0.3">
      <c r="A37" s="81" t="s">
        <v>381</v>
      </c>
      <c r="B37" s="2">
        <v>10</v>
      </c>
      <c r="C37" s="64">
        <v>39813</v>
      </c>
      <c r="D37" s="71">
        <v>9</v>
      </c>
      <c r="E37" s="71" t="s">
        <v>347</v>
      </c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"/>
      <c r="Y37" s="36"/>
      <c r="Z37" s="36"/>
      <c r="AA37" s="2"/>
      <c r="AB37" s="2"/>
      <c r="AC37" s="3"/>
      <c r="AD37" s="3"/>
      <c r="AE37" s="3"/>
      <c r="AF37" s="3"/>
      <c r="AG37" s="3"/>
      <c r="AH37" s="3"/>
      <c r="AI37" s="2">
        <f t="shared" si="2"/>
        <v>0</v>
      </c>
      <c r="AJ37" s="37">
        <f t="shared" si="3"/>
        <v>0</v>
      </c>
      <c r="AK37" s="79"/>
      <c r="AL37" s="82" t="s">
        <v>370</v>
      </c>
    </row>
    <row r="38" spans="1:44" x14ac:dyDescent="0.3">
      <c r="A38" s="81" t="s">
        <v>361</v>
      </c>
      <c r="B38" s="2">
        <v>10</v>
      </c>
      <c r="C38" s="64">
        <v>39812</v>
      </c>
      <c r="D38" s="71">
        <v>9</v>
      </c>
      <c r="E38" s="71" t="s">
        <v>347</v>
      </c>
      <c r="F38" s="2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"/>
      <c r="Y38" s="36"/>
      <c r="Z38" s="36"/>
      <c r="AA38" s="2"/>
      <c r="AB38" s="2"/>
      <c r="AC38" s="3"/>
      <c r="AD38" s="3"/>
      <c r="AE38" s="3"/>
      <c r="AF38" s="3"/>
      <c r="AG38" s="3"/>
      <c r="AH38" s="3"/>
      <c r="AI38" s="2">
        <f t="shared" si="2"/>
        <v>0</v>
      </c>
      <c r="AJ38" s="37">
        <f t="shared" si="3"/>
        <v>0</v>
      </c>
      <c r="AK38" s="79"/>
      <c r="AL38" s="82" t="s">
        <v>370</v>
      </c>
    </row>
    <row r="39" spans="1:44" ht="15" customHeight="1" x14ac:dyDescent="0.3">
      <c r="A39" s="81" t="s">
        <v>362</v>
      </c>
      <c r="B39" s="2">
        <v>10</v>
      </c>
      <c r="C39" s="64">
        <v>39691</v>
      </c>
      <c r="D39" s="71">
        <v>9</v>
      </c>
      <c r="E39" s="71" t="s">
        <v>347</v>
      </c>
      <c r="F39" s="2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"/>
      <c r="Y39" s="36"/>
      <c r="Z39" s="36"/>
      <c r="AA39" s="2"/>
      <c r="AB39" s="2"/>
      <c r="AC39" s="3"/>
      <c r="AD39" s="3"/>
      <c r="AE39" s="3"/>
      <c r="AF39" s="3"/>
      <c r="AG39" s="3"/>
      <c r="AH39" s="3"/>
      <c r="AI39" s="2">
        <f t="shared" si="2"/>
        <v>0</v>
      </c>
      <c r="AJ39" s="37">
        <f t="shared" si="3"/>
        <v>0</v>
      </c>
      <c r="AK39" s="79"/>
      <c r="AL39" s="82" t="s">
        <v>370</v>
      </c>
    </row>
    <row r="40" spans="1:44" x14ac:dyDescent="0.3">
      <c r="A40" s="81" t="s">
        <v>363</v>
      </c>
      <c r="B40" s="2">
        <v>10</v>
      </c>
      <c r="C40" s="64">
        <v>39468</v>
      </c>
      <c r="D40" s="71">
        <v>9</v>
      </c>
      <c r="E40" s="71" t="s">
        <v>347</v>
      </c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"/>
      <c r="Y40" s="2"/>
      <c r="Z40" s="2"/>
      <c r="AA40" s="2"/>
      <c r="AB40" s="2"/>
      <c r="AC40" s="3"/>
      <c r="AD40" s="3"/>
      <c r="AE40" s="3"/>
      <c r="AF40" s="3"/>
      <c r="AG40" s="3"/>
      <c r="AH40" s="3"/>
      <c r="AI40" s="2">
        <f t="shared" si="2"/>
        <v>0</v>
      </c>
      <c r="AJ40" s="37">
        <f t="shared" si="3"/>
        <v>0</v>
      </c>
      <c r="AK40" s="79"/>
      <c r="AL40" s="82" t="s">
        <v>370</v>
      </c>
    </row>
    <row r="41" spans="1:44" x14ac:dyDescent="0.3">
      <c r="A41" s="36" t="s">
        <v>278</v>
      </c>
      <c r="B41" s="2">
        <v>10</v>
      </c>
      <c r="C41" s="64">
        <v>39413</v>
      </c>
      <c r="D41" s="71">
        <v>9</v>
      </c>
      <c r="E41" s="71" t="s">
        <v>347</v>
      </c>
      <c r="F41" s="2">
        <v>2</v>
      </c>
      <c r="G41" s="2">
        <v>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">
        <v>5</v>
      </c>
      <c r="Y41" s="2">
        <v>5</v>
      </c>
      <c r="Z41" s="2">
        <v>4</v>
      </c>
      <c r="AA41" s="2">
        <v>5</v>
      </c>
      <c r="AB41" s="2">
        <v>4</v>
      </c>
      <c r="AC41" s="3"/>
      <c r="AD41" s="3"/>
      <c r="AE41" s="3"/>
      <c r="AF41" s="3"/>
      <c r="AG41" s="3"/>
      <c r="AH41" s="3"/>
      <c r="AI41" s="2">
        <f t="shared" si="2"/>
        <v>27</v>
      </c>
      <c r="AJ41" s="37">
        <f t="shared" si="3"/>
        <v>3.8571428571428572</v>
      </c>
      <c r="AK41" s="79"/>
      <c r="AL41" s="65">
        <v>9</v>
      </c>
    </row>
    <row r="42" spans="1:44" x14ac:dyDescent="0.3">
      <c r="A42" s="36" t="s">
        <v>270</v>
      </c>
      <c r="B42" s="2">
        <v>10</v>
      </c>
      <c r="C42" s="64">
        <v>39247</v>
      </c>
      <c r="D42" s="71">
        <v>9</v>
      </c>
      <c r="E42" s="71" t="s">
        <v>347</v>
      </c>
      <c r="F42" s="2">
        <v>5</v>
      </c>
      <c r="G42" s="2">
        <v>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">
        <v>5</v>
      </c>
      <c r="Y42" s="2">
        <v>5</v>
      </c>
      <c r="Z42" s="2">
        <v>4</v>
      </c>
      <c r="AA42" s="2">
        <v>5</v>
      </c>
      <c r="AB42" s="2">
        <v>4</v>
      </c>
      <c r="AC42" s="3"/>
      <c r="AD42" s="3"/>
      <c r="AE42" s="3"/>
      <c r="AF42" s="3"/>
      <c r="AG42" s="3"/>
      <c r="AH42" s="3"/>
      <c r="AI42" s="2">
        <f t="shared" si="2"/>
        <v>33</v>
      </c>
      <c r="AJ42" s="37">
        <f t="shared" si="3"/>
        <v>4.7142857142857144</v>
      </c>
      <c r="AK42" s="79"/>
      <c r="AL42" s="65">
        <v>8</v>
      </c>
    </row>
    <row r="43" spans="1:44" x14ac:dyDescent="0.3">
      <c r="A43" s="36" t="s">
        <v>275</v>
      </c>
      <c r="B43" s="2">
        <v>10</v>
      </c>
      <c r="C43" s="64">
        <v>39205</v>
      </c>
      <c r="D43" s="71">
        <v>9</v>
      </c>
      <c r="E43" s="71" t="s">
        <v>347</v>
      </c>
      <c r="F43" s="2">
        <v>3</v>
      </c>
      <c r="G43" s="2">
        <v>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">
        <v>5</v>
      </c>
      <c r="Y43" s="2">
        <v>3</v>
      </c>
      <c r="Z43" s="2">
        <v>3</v>
      </c>
      <c r="AA43" s="2">
        <v>3</v>
      </c>
      <c r="AB43" s="2">
        <v>4</v>
      </c>
      <c r="AC43" s="3"/>
      <c r="AD43" s="3"/>
      <c r="AE43" s="3"/>
      <c r="AF43" s="3"/>
      <c r="AG43" s="3"/>
      <c r="AH43" s="3"/>
      <c r="AI43" s="2">
        <f t="shared" si="2"/>
        <v>24</v>
      </c>
      <c r="AJ43" s="37">
        <f t="shared" si="3"/>
        <v>3.4285714285714284</v>
      </c>
      <c r="AK43" s="79"/>
      <c r="AL43" s="65">
        <v>9</v>
      </c>
      <c r="AO43" s="40"/>
      <c r="AP43" s="40"/>
      <c r="AQ43" s="40"/>
      <c r="AR43" s="40"/>
    </row>
    <row r="44" spans="1:44" x14ac:dyDescent="0.3">
      <c r="A44" s="36" t="s">
        <v>262</v>
      </c>
      <c r="B44" s="2">
        <v>10</v>
      </c>
      <c r="C44" s="64">
        <v>39189</v>
      </c>
      <c r="D44" s="71">
        <v>9</v>
      </c>
      <c r="E44" s="71" t="s">
        <v>347</v>
      </c>
      <c r="F44" s="2">
        <v>3</v>
      </c>
      <c r="G44" s="2">
        <v>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">
        <v>3</v>
      </c>
      <c r="Y44" s="2">
        <v>3</v>
      </c>
      <c r="Z44" s="2">
        <v>3</v>
      </c>
      <c r="AA44" s="2">
        <v>3</v>
      </c>
      <c r="AB44" s="2">
        <v>4</v>
      </c>
      <c r="AC44" s="3"/>
      <c r="AD44" s="3"/>
      <c r="AE44" s="3"/>
      <c r="AF44" s="3"/>
      <c r="AG44" s="3"/>
      <c r="AH44" s="3"/>
      <c r="AI44" s="2">
        <f t="shared" si="2"/>
        <v>22</v>
      </c>
      <c r="AJ44" s="37">
        <f t="shared" si="3"/>
        <v>3.1428571428571428</v>
      </c>
      <c r="AK44" s="79"/>
      <c r="AL44" s="65">
        <v>9</v>
      </c>
      <c r="AO44" s="40"/>
      <c r="AP44" s="40"/>
      <c r="AQ44" s="40"/>
      <c r="AR44" s="40"/>
    </row>
    <row r="45" spans="1:44" x14ac:dyDescent="0.3">
      <c r="A45" s="36" t="s">
        <v>351</v>
      </c>
      <c r="B45" s="2">
        <v>10</v>
      </c>
      <c r="C45" s="62"/>
      <c r="D45" s="78">
        <v>9</v>
      </c>
      <c r="E45" s="71" t="s">
        <v>347</v>
      </c>
      <c r="F45" s="2">
        <v>4</v>
      </c>
      <c r="G45" s="2">
        <v>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">
        <v>5</v>
      </c>
      <c r="Y45" s="2">
        <v>3</v>
      </c>
      <c r="Z45" s="2">
        <v>5</v>
      </c>
      <c r="AA45" s="2">
        <v>4</v>
      </c>
      <c r="AB45" s="2">
        <v>5</v>
      </c>
      <c r="AC45" s="3"/>
      <c r="AD45" s="3"/>
      <c r="AE45" s="3"/>
      <c r="AF45" s="3"/>
      <c r="AG45" s="3"/>
      <c r="AH45" s="3"/>
      <c r="AI45" s="2">
        <f t="shared" si="2"/>
        <v>30</v>
      </c>
      <c r="AJ45" s="37">
        <f t="shared" si="3"/>
        <v>4.2857142857142856</v>
      </c>
      <c r="AK45" s="80"/>
      <c r="AL45" s="65">
        <v>8</v>
      </c>
    </row>
    <row r="46" spans="1:44" x14ac:dyDescent="0.3">
      <c r="A46" s="81" t="s">
        <v>382</v>
      </c>
      <c r="B46" s="2">
        <v>10</v>
      </c>
      <c r="C46" s="64">
        <v>39152</v>
      </c>
      <c r="D46" s="71">
        <v>10</v>
      </c>
      <c r="E46" s="71" t="s">
        <v>347</v>
      </c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"/>
      <c r="Y46" s="2"/>
      <c r="Z46" s="2"/>
      <c r="AA46" s="2"/>
      <c r="AB46" s="2"/>
      <c r="AC46" s="3"/>
      <c r="AD46" s="3"/>
      <c r="AE46" s="3"/>
      <c r="AF46" s="3"/>
      <c r="AG46" s="3"/>
      <c r="AH46" s="3"/>
      <c r="AI46" s="2">
        <f t="shared" si="2"/>
        <v>0</v>
      </c>
      <c r="AJ46" s="37">
        <f t="shared" si="3"/>
        <v>0</v>
      </c>
      <c r="AK46" s="79"/>
      <c r="AL46" s="82" t="s">
        <v>370</v>
      </c>
      <c r="AO46" s="40"/>
      <c r="AP46" s="40"/>
      <c r="AQ46" s="40"/>
      <c r="AR46" s="40"/>
    </row>
    <row r="47" spans="1:44" x14ac:dyDescent="0.3">
      <c r="A47" s="36" t="s">
        <v>269</v>
      </c>
      <c r="B47" s="2">
        <v>10</v>
      </c>
      <c r="C47" s="64">
        <v>39039</v>
      </c>
      <c r="D47" s="71">
        <v>10</v>
      </c>
      <c r="E47" s="71" t="s">
        <v>347</v>
      </c>
      <c r="F47" s="2">
        <v>3</v>
      </c>
      <c r="G47" s="2">
        <v>3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">
        <v>5</v>
      </c>
      <c r="Y47" s="2">
        <v>4</v>
      </c>
      <c r="Z47" s="2">
        <v>3</v>
      </c>
      <c r="AA47" s="2">
        <v>3</v>
      </c>
      <c r="AB47" s="2">
        <v>4</v>
      </c>
      <c r="AC47" s="3"/>
      <c r="AD47" s="3"/>
      <c r="AE47" s="3"/>
      <c r="AF47" s="3"/>
      <c r="AG47" s="3"/>
      <c r="AH47" s="3"/>
      <c r="AI47" s="2">
        <f t="shared" si="2"/>
        <v>25</v>
      </c>
      <c r="AJ47" s="37">
        <f t="shared" si="3"/>
        <v>3.5714285714285716</v>
      </c>
      <c r="AK47" s="79"/>
      <c r="AL47" s="65">
        <v>9</v>
      </c>
    </row>
    <row r="48" spans="1:44" x14ac:dyDescent="0.3">
      <c r="A48" s="36" t="s">
        <v>271</v>
      </c>
      <c r="B48" s="2">
        <v>10</v>
      </c>
      <c r="C48" s="64">
        <v>39002</v>
      </c>
      <c r="D48" s="71">
        <v>10</v>
      </c>
      <c r="E48" s="71" t="s">
        <v>347</v>
      </c>
      <c r="F48" s="2">
        <v>4</v>
      </c>
      <c r="G48" s="2">
        <v>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">
        <v>5</v>
      </c>
      <c r="Y48" s="2">
        <v>4</v>
      </c>
      <c r="Z48" s="2">
        <v>5</v>
      </c>
      <c r="AA48" s="2">
        <v>4</v>
      </c>
      <c r="AB48" s="2">
        <v>4</v>
      </c>
      <c r="AC48" s="3"/>
      <c r="AD48" s="3"/>
      <c r="AE48" s="3"/>
      <c r="AF48" s="3"/>
      <c r="AG48" s="3"/>
      <c r="AH48" s="3"/>
      <c r="AI48" s="2">
        <f t="shared" si="2"/>
        <v>30</v>
      </c>
      <c r="AJ48" s="37">
        <f t="shared" si="3"/>
        <v>4.2857142857142856</v>
      </c>
      <c r="AK48" s="79"/>
      <c r="AL48" s="65">
        <v>8</v>
      </c>
    </row>
    <row r="49" spans="1:44" x14ac:dyDescent="0.3">
      <c r="A49" s="36" t="s">
        <v>263</v>
      </c>
      <c r="B49" s="2">
        <v>10</v>
      </c>
      <c r="C49" s="64">
        <v>38964</v>
      </c>
      <c r="D49" s="71">
        <v>10</v>
      </c>
      <c r="E49" s="71" t="s">
        <v>347</v>
      </c>
      <c r="F49" s="2">
        <v>4</v>
      </c>
      <c r="G49" s="2">
        <v>4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">
        <v>5</v>
      </c>
      <c r="Y49" s="2">
        <v>3</v>
      </c>
      <c r="Z49" s="2">
        <v>3</v>
      </c>
      <c r="AA49" s="2">
        <v>3</v>
      </c>
      <c r="AB49" s="2">
        <v>4</v>
      </c>
      <c r="AC49" s="3"/>
      <c r="AD49" s="3"/>
      <c r="AE49" s="3"/>
      <c r="AF49" s="3"/>
      <c r="AG49" s="3"/>
      <c r="AH49" s="3"/>
      <c r="AI49" s="2">
        <f t="shared" si="2"/>
        <v>26</v>
      </c>
      <c r="AJ49" s="37">
        <f t="shared" si="3"/>
        <v>3.7142857142857144</v>
      </c>
      <c r="AK49" s="79"/>
      <c r="AL49" s="65">
        <v>9</v>
      </c>
    </row>
    <row r="50" spans="1:44" x14ac:dyDescent="0.3">
      <c r="A50" s="36" t="s">
        <v>274</v>
      </c>
      <c r="B50" s="2">
        <v>10</v>
      </c>
      <c r="C50" s="64">
        <v>38733</v>
      </c>
      <c r="D50" s="71">
        <v>10</v>
      </c>
      <c r="E50" s="71" t="s">
        <v>347</v>
      </c>
      <c r="F50" s="2">
        <v>4</v>
      </c>
      <c r="G50" s="2">
        <v>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>
        <v>5</v>
      </c>
      <c r="Y50" s="2">
        <v>3</v>
      </c>
      <c r="Z50" s="2">
        <v>3</v>
      </c>
      <c r="AA50" s="2">
        <v>3</v>
      </c>
      <c r="AB50" s="2">
        <v>3</v>
      </c>
      <c r="AC50" s="3"/>
      <c r="AD50" s="3"/>
      <c r="AE50" s="3"/>
      <c r="AF50" s="3"/>
      <c r="AG50" s="3"/>
      <c r="AH50" s="3"/>
      <c r="AI50" s="2">
        <f t="shared" si="2"/>
        <v>25</v>
      </c>
      <c r="AJ50" s="37">
        <f t="shared" si="3"/>
        <v>3.5714285714285716</v>
      </c>
      <c r="AK50" s="79"/>
      <c r="AL50" s="65">
        <v>9</v>
      </c>
    </row>
    <row r="51" spans="1:44" x14ac:dyDescent="0.3">
      <c r="A51" s="36" t="s">
        <v>354</v>
      </c>
      <c r="B51" s="2">
        <v>10</v>
      </c>
      <c r="C51" s="62"/>
      <c r="D51" s="78">
        <v>10</v>
      </c>
      <c r="E51" s="71" t="s">
        <v>347</v>
      </c>
      <c r="F51" s="2">
        <v>3</v>
      </c>
      <c r="G51" s="2">
        <v>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">
        <v>5</v>
      </c>
      <c r="Y51" s="2">
        <v>5</v>
      </c>
      <c r="Z51" s="2">
        <v>4</v>
      </c>
      <c r="AA51" s="2">
        <v>4</v>
      </c>
      <c r="AB51" s="76">
        <v>5</v>
      </c>
      <c r="AC51" s="3"/>
      <c r="AD51" s="3"/>
      <c r="AE51" s="3"/>
      <c r="AF51" s="3"/>
      <c r="AG51" s="3"/>
      <c r="AH51" s="3"/>
      <c r="AI51" s="2">
        <f t="shared" si="2"/>
        <v>29</v>
      </c>
      <c r="AJ51" s="37">
        <f t="shared" si="3"/>
        <v>4.1428571428571432</v>
      </c>
      <c r="AK51" s="80"/>
      <c r="AL51" s="65">
        <v>8</v>
      </c>
    </row>
    <row r="52" spans="1:44" x14ac:dyDescent="0.3">
      <c r="A52" s="81" t="s">
        <v>364</v>
      </c>
      <c r="B52" s="2">
        <v>10</v>
      </c>
      <c r="C52" s="64">
        <v>39093</v>
      </c>
      <c r="D52" s="71">
        <v>11</v>
      </c>
      <c r="E52" s="71" t="s">
        <v>347</v>
      </c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"/>
      <c r="Y52" s="2"/>
      <c r="Z52" s="2"/>
      <c r="AA52" s="2"/>
      <c r="AB52" s="2"/>
      <c r="AC52" s="3"/>
      <c r="AD52" s="3"/>
      <c r="AE52" s="3"/>
      <c r="AF52" s="3"/>
      <c r="AG52" s="3"/>
      <c r="AH52" s="3"/>
      <c r="AI52" s="2">
        <f t="shared" si="2"/>
        <v>0</v>
      </c>
      <c r="AJ52" s="37">
        <f t="shared" si="3"/>
        <v>0</v>
      </c>
      <c r="AK52" s="79"/>
      <c r="AL52" s="82" t="s">
        <v>370</v>
      </c>
      <c r="AO52" s="40"/>
      <c r="AP52" s="40"/>
      <c r="AQ52" s="40"/>
      <c r="AR52" s="40"/>
    </row>
    <row r="53" spans="1:44" x14ac:dyDescent="0.3">
      <c r="A53" s="81" t="s">
        <v>365</v>
      </c>
      <c r="B53" s="2">
        <v>10</v>
      </c>
      <c r="C53" s="64">
        <v>38965</v>
      </c>
      <c r="D53" s="71">
        <v>11</v>
      </c>
      <c r="E53" s="71" t="s">
        <v>347</v>
      </c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"/>
      <c r="Y53" s="2"/>
      <c r="Z53" s="2"/>
      <c r="AA53" s="2"/>
      <c r="AB53" s="2"/>
      <c r="AC53" s="3"/>
      <c r="AD53" s="3"/>
      <c r="AE53" s="3"/>
      <c r="AF53" s="3"/>
      <c r="AG53" s="3"/>
      <c r="AH53" s="3"/>
      <c r="AI53" s="2">
        <f t="shared" si="2"/>
        <v>0</v>
      </c>
      <c r="AJ53" s="37">
        <f t="shared" si="3"/>
        <v>0</v>
      </c>
      <c r="AK53" s="79"/>
      <c r="AL53" s="82" t="s">
        <v>370</v>
      </c>
    </row>
    <row r="54" spans="1:44" x14ac:dyDescent="0.3">
      <c r="A54" s="81" t="s">
        <v>366</v>
      </c>
      <c r="B54" s="2">
        <v>10</v>
      </c>
      <c r="C54" s="63">
        <v>38945</v>
      </c>
      <c r="D54" s="72">
        <v>11</v>
      </c>
      <c r="E54" s="72" t="s">
        <v>347</v>
      </c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  <c r="Y54" s="2"/>
      <c r="Z54" s="2"/>
      <c r="AA54" s="2"/>
      <c r="AB54" s="2"/>
      <c r="AC54" s="3"/>
      <c r="AD54" s="3"/>
      <c r="AE54" s="3"/>
      <c r="AF54" s="3"/>
      <c r="AG54" s="3"/>
      <c r="AH54" s="3"/>
      <c r="AI54" s="2">
        <f t="shared" si="2"/>
        <v>0</v>
      </c>
      <c r="AJ54" s="37">
        <f t="shared" si="3"/>
        <v>0</v>
      </c>
      <c r="AK54" s="79"/>
      <c r="AL54" s="82" t="s">
        <v>370</v>
      </c>
    </row>
    <row r="55" spans="1:44" x14ac:dyDescent="0.3">
      <c r="A55" s="81" t="s">
        <v>367</v>
      </c>
      <c r="B55" s="2">
        <v>10</v>
      </c>
      <c r="C55" s="63">
        <v>38898</v>
      </c>
      <c r="D55" s="72">
        <v>11</v>
      </c>
      <c r="E55" s="72" t="s">
        <v>347</v>
      </c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2"/>
      <c r="Y55" s="2"/>
      <c r="Z55" s="2"/>
      <c r="AA55" s="2"/>
      <c r="AB55" s="2"/>
      <c r="AC55" s="3"/>
      <c r="AD55" s="3"/>
      <c r="AE55" s="3"/>
      <c r="AF55" s="3"/>
      <c r="AG55" s="3"/>
      <c r="AH55" s="3"/>
      <c r="AI55" s="2">
        <f t="shared" si="2"/>
        <v>0</v>
      </c>
      <c r="AJ55" s="37">
        <f t="shared" si="3"/>
        <v>0</v>
      </c>
      <c r="AK55" s="79"/>
      <c r="AL55" s="82" t="s">
        <v>370</v>
      </c>
    </row>
    <row r="56" spans="1:44" x14ac:dyDescent="0.3">
      <c r="A56" s="36" t="s">
        <v>284</v>
      </c>
      <c r="B56" s="2">
        <v>10</v>
      </c>
      <c r="C56" s="63">
        <v>38762</v>
      </c>
      <c r="D56" s="72">
        <v>11</v>
      </c>
      <c r="E56" s="72" t="s">
        <v>347</v>
      </c>
      <c r="F56" s="2">
        <v>4</v>
      </c>
      <c r="G56" s="2">
        <v>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2">
        <v>5</v>
      </c>
      <c r="Y56" s="2">
        <v>4</v>
      </c>
      <c r="Z56" s="2">
        <v>3</v>
      </c>
      <c r="AA56" s="2">
        <v>3</v>
      </c>
      <c r="AB56" s="2">
        <v>4</v>
      </c>
      <c r="AC56" s="3"/>
      <c r="AD56" s="3"/>
      <c r="AE56" s="3"/>
      <c r="AF56" s="3"/>
      <c r="AG56" s="3"/>
      <c r="AH56" s="3"/>
      <c r="AI56" s="2">
        <f t="shared" si="2"/>
        <v>27</v>
      </c>
      <c r="AJ56" s="37">
        <f t="shared" si="3"/>
        <v>3.8571428571428572</v>
      </c>
      <c r="AK56" s="79"/>
      <c r="AL56" s="65">
        <v>9</v>
      </c>
    </row>
    <row r="57" spans="1:44" x14ac:dyDescent="0.3">
      <c r="A57" s="36" t="s">
        <v>266</v>
      </c>
      <c r="B57" s="2">
        <v>10</v>
      </c>
      <c r="C57" s="63">
        <v>38477</v>
      </c>
      <c r="D57" s="72">
        <v>11</v>
      </c>
      <c r="E57" s="72" t="s">
        <v>347</v>
      </c>
      <c r="F57" s="2">
        <v>5</v>
      </c>
      <c r="G57" s="76">
        <v>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2">
        <v>5</v>
      </c>
      <c r="Y57" s="2">
        <v>5</v>
      </c>
      <c r="Z57" s="2">
        <v>5</v>
      </c>
      <c r="AA57" s="2">
        <v>5</v>
      </c>
      <c r="AB57" s="2">
        <v>5</v>
      </c>
      <c r="AC57" s="3"/>
      <c r="AD57" s="3"/>
      <c r="AE57" s="3"/>
      <c r="AF57" s="3"/>
      <c r="AG57" s="3"/>
      <c r="AH57" s="3"/>
      <c r="AI57" s="2">
        <f t="shared" si="2"/>
        <v>35</v>
      </c>
      <c r="AJ57" s="37">
        <f t="shared" si="3"/>
        <v>5</v>
      </c>
      <c r="AK57" s="79"/>
      <c r="AL57" s="65">
        <v>8</v>
      </c>
    </row>
    <row r="58" spans="1:44" x14ac:dyDescent="0.3">
      <c r="A58" s="36" t="s">
        <v>349</v>
      </c>
      <c r="B58" s="2">
        <v>10</v>
      </c>
      <c r="C58" s="2"/>
      <c r="D58" s="77">
        <v>11</v>
      </c>
      <c r="E58" s="72" t="s">
        <v>347</v>
      </c>
      <c r="F58" s="2">
        <v>4</v>
      </c>
      <c r="G58" s="2">
        <v>4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2">
        <v>5</v>
      </c>
      <c r="Y58" s="2">
        <v>2</v>
      </c>
      <c r="Z58" s="2">
        <v>4</v>
      </c>
      <c r="AA58" s="2">
        <v>4</v>
      </c>
      <c r="AB58" s="2">
        <v>4</v>
      </c>
      <c r="AC58" s="3"/>
      <c r="AD58" s="3"/>
      <c r="AE58" s="3"/>
      <c r="AF58" s="3"/>
      <c r="AG58" s="3"/>
      <c r="AH58" s="3"/>
      <c r="AI58" s="2">
        <f t="shared" si="2"/>
        <v>27</v>
      </c>
      <c r="AJ58" s="37">
        <f t="shared" si="3"/>
        <v>3.8571428571428572</v>
      </c>
      <c r="AK58" s="80"/>
      <c r="AL58" s="65">
        <v>9</v>
      </c>
    </row>
    <row r="59" spans="1:44" x14ac:dyDescent="0.3">
      <c r="A59" s="81" t="s">
        <v>368</v>
      </c>
      <c r="B59" s="2">
        <v>10</v>
      </c>
      <c r="C59" s="63">
        <v>37727</v>
      </c>
      <c r="D59" s="72">
        <v>14</v>
      </c>
      <c r="E59" s="72" t="s">
        <v>347</v>
      </c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2"/>
      <c r="Y59" s="2"/>
      <c r="Z59" s="2"/>
      <c r="AA59" s="2"/>
      <c r="AB59" s="2"/>
      <c r="AC59" s="3"/>
      <c r="AD59" s="3"/>
      <c r="AE59" s="3"/>
      <c r="AF59" s="3"/>
      <c r="AG59" s="3"/>
      <c r="AH59" s="3"/>
      <c r="AI59" s="2">
        <f t="shared" si="2"/>
        <v>0</v>
      </c>
      <c r="AJ59" s="37">
        <f t="shared" si="3"/>
        <v>0</v>
      </c>
      <c r="AK59" s="79"/>
      <c r="AL59" s="82" t="s">
        <v>370</v>
      </c>
    </row>
    <row r="60" spans="1:44" x14ac:dyDescent="0.3">
      <c r="A60" s="2" t="s">
        <v>179</v>
      </c>
      <c r="B60" s="2">
        <v>8</v>
      </c>
      <c r="C60" s="64">
        <v>39914</v>
      </c>
      <c r="D60" s="71">
        <v>7</v>
      </c>
      <c r="E60" s="71" t="s">
        <v>371</v>
      </c>
      <c r="F60" s="2">
        <v>3</v>
      </c>
      <c r="G60" s="2">
        <v>3</v>
      </c>
      <c r="H60" s="2">
        <v>3</v>
      </c>
      <c r="I60" s="2">
        <v>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2">
        <v>5</v>
      </c>
      <c r="Y60" s="2">
        <v>5</v>
      </c>
      <c r="Z60" s="2">
        <v>5</v>
      </c>
      <c r="AA60" s="2">
        <v>5</v>
      </c>
      <c r="AB60" s="2">
        <v>4</v>
      </c>
      <c r="AC60" s="3"/>
      <c r="AD60" s="3"/>
      <c r="AE60" s="3"/>
      <c r="AF60" s="3"/>
      <c r="AG60" s="3"/>
      <c r="AH60" s="3"/>
      <c r="AI60" s="2">
        <f t="shared" ref="AI60:AI68" si="4">F60+G60+H60+I60+X60+Y60+Z60+AA60+AB60</f>
        <v>37</v>
      </c>
      <c r="AJ60" s="37">
        <f t="shared" ref="AJ60:AJ69" si="5">AI60/9</f>
        <v>4.1111111111111107</v>
      </c>
      <c r="AK60" s="79">
        <v>4.5555555555555554</v>
      </c>
      <c r="AL60" s="65">
        <v>6</v>
      </c>
    </row>
    <row r="61" spans="1:44" x14ac:dyDescent="0.3">
      <c r="A61" s="2" t="s">
        <v>195</v>
      </c>
      <c r="B61" s="2">
        <v>8</v>
      </c>
      <c r="C61" s="64">
        <v>39876</v>
      </c>
      <c r="D61" s="71">
        <v>7</v>
      </c>
      <c r="E61" s="71" t="s">
        <v>371</v>
      </c>
      <c r="F61" s="2">
        <v>3</v>
      </c>
      <c r="G61" s="2">
        <v>3</v>
      </c>
      <c r="H61" s="2">
        <v>2</v>
      </c>
      <c r="I61" s="2">
        <v>2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2">
        <v>5</v>
      </c>
      <c r="Y61" s="2">
        <v>5</v>
      </c>
      <c r="Z61" s="2">
        <v>5</v>
      </c>
      <c r="AA61" s="2">
        <v>5</v>
      </c>
      <c r="AB61" s="2">
        <v>3</v>
      </c>
      <c r="AC61" s="3"/>
      <c r="AD61" s="3"/>
      <c r="AE61" s="3"/>
      <c r="AF61" s="3"/>
      <c r="AG61" s="3"/>
      <c r="AH61" s="3"/>
      <c r="AI61" s="2">
        <f t="shared" si="4"/>
        <v>33</v>
      </c>
      <c r="AJ61" s="37">
        <f t="shared" si="5"/>
        <v>3.6666666666666665</v>
      </c>
      <c r="AK61" s="79">
        <v>3.7777777777777777</v>
      </c>
      <c r="AL61" s="65">
        <v>7</v>
      </c>
    </row>
    <row r="62" spans="1:44" x14ac:dyDescent="0.3">
      <c r="A62" s="2" t="s">
        <v>204</v>
      </c>
      <c r="B62" s="2">
        <v>8</v>
      </c>
      <c r="C62" s="64">
        <v>39805</v>
      </c>
      <c r="D62" s="71">
        <v>8</v>
      </c>
      <c r="E62" s="71" t="s">
        <v>371</v>
      </c>
      <c r="F62" s="2">
        <v>3</v>
      </c>
      <c r="G62" s="2">
        <v>3</v>
      </c>
      <c r="H62" s="2">
        <v>3</v>
      </c>
      <c r="I62" s="2">
        <v>3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2">
        <v>3</v>
      </c>
      <c r="Y62" s="2">
        <v>5</v>
      </c>
      <c r="Z62" s="2">
        <v>5</v>
      </c>
      <c r="AA62" s="2">
        <v>5</v>
      </c>
      <c r="AB62" s="2">
        <v>3</v>
      </c>
      <c r="AC62" s="3"/>
      <c r="AD62" s="3"/>
      <c r="AE62" s="3"/>
      <c r="AF62" s="3"/>
      <c r="AG62" s="3"/>
      <c r="AH62" s="3"/>
      <c r="AI62" s="2">
        <f t="shared" si="4"/>
        <v>33</v>
      </c>
      <c r="AJ62" s="37">
        <f t="shared" si="5"/>
        <v>3.6666666666666665</v>
      </c>
      <c r="AK62" s="79">
        <v>3</v>
      </c>
      <c r="AL62" s="65">
        <v>7</v>
      </c>
    </row>
    <row r="63" spans="1:44" x14ac:dyDescent="0.3">
      <c r="A63" s="81" t="s">
        <v>186</v>
      </c>
      <c r="B63" s="2">
        <v>8</v>
      </c>
      <c r="C63" s="64">
        <v>39773</v>
      </c>
      <c r="D63" s="71">
        <v>8</v>
      </c>
      <c r="E63" s="71" t="s">
        <v>371</v>
      </c>
      <c r="F63" s="2"/>
      <c r="G63" s="2"/>
      <c r="H63" s="2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"/>
      <c r="Y63" s="2"/>
      <c r="Z63" s="2"/>
      <c r="AA63" s="2"/>
      <c r="AB63" s="2"/>
      <c r="AC63" s="3"/>
      <c r="AD63" s="3"/>
      <c r="AE63" s="3"/>
      <c r="AF63" s="3"/>
      <c r="AG63" s="3"/>
      <c r="AH63" s="3"/>
      <c r="AI63" s="2">
        <f t="shared" si="4"/>
        <v>0</v>
      </c>
      <c r="AJ63" s="37">
        <f t="shared" si="5"/>
        <v>0</v>
      </c>
      <c r="AK63" s="79">
        <v>3</v>
      </c>
      <c r="AL63" s="82" t="s">
        <v>370</v>
      </c>
    </row>
    <row r="64" spans="1:44" x14ac:dyDescent="0.3">
      <c r="A64" s="2" t="s">
        <v>175</v>
      </c>
      <c r="B64" s="2">
        <v>8</v>
      </c>
      <c r="C64" s="64">
        <v>39713</v>
      </c>
      <c r="D64" s="71">
        <v>8</v>
      </c>
      <c r="E64" s="71" t="s">
        <v>371</v>
      </c>
      <c r="F64" s="2">
        <v>5</v>
      </c>
      <c r="G64" s="2">
        <v>4</v>
      </c>
      <c r="H64" s="2">
        <v>4</v>
      </c>
      <c r="I64" s="2">
        <v>3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2">
        <v>4</v>
      </c>
      <c r="Y64" s="2">
        <v>5</v>
      </c>
      <c r="Z64" s="2">
        <v>5</v>
      </c>
      <c r="AA64" s="2">
        <v>5</v>
      </c>
      <c r="AB64" s="2">
        <v>4</v>
      </c>
      <c r="AC64" s="3"/>
      <c r="AD64" s="3"/>
      <c r="AE64" s="3"/>
      <c r="AF64" s="3"/>
      <c r="AG64" s="3"/>
      <c r="AH64" s="3"/>
      <c r="AI64" s="2">
        <f t="shared" si="4"/>
        <v>39</v>
      </c>
      <c r="AJ64" s="37">
        <f t="shared" si="5"/>
        <v>4.333333333333333</v>
      </c>
      <c r="AK64" s="79">
        <v>4.666666666666667</v>
      </c>
      <c r="AL64" s="65">
        <v>6</v>
      </c>
    </row>
    <row r="65" spans="1:38" x14ac:dyDescent="0.3">
      <c r="A65" s="2" t="s">
        <v>372</v>
      </c>
      <c r="B65" s="2">
        <v>8</v>
      </c>
      <c r="C65" s="64">
        <v>39705</v>
      </c>
      <c r="D65" s="71">
        <v>8</v>
      </c>
      <c r="E65" s="71" t="s">
        <v>371</v>
      </c>
      <c r="F65" s="2">
        <v>3</v>
      </c>
      <c r="G65" s="2">
        <v>4</v>
      </c>
      <c r="H65" s="2">
        <v>3</v>
      </c>
      <c r="I65" s="2">
        <v>3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">
        <v>4</v>
      </c>
      <c r="Y65" s="2">
        <v>5</v>
      </c>
      <c r="Z65" s="2">
        <v>5</v>
      </c>
      <c r="AA65" s="2">
        <v>4</v>
      </c>
      <c r="AB65" s="2">
        <v>3</v>
      </c>
      <c r="AC65" s="3"/>
      <c r="AD65" s="3"/>
      <c r="AE65" s="3"/>
      <c r="AF65" s="3"/>
      <c r="AG65" s="3"/>
      <c r="AH65" s="3"/>
      <c r="AI65" s="2">
        <f t="shared" si="4"/>
        <v>34</v>
      </c>
      <c r="AJ65" s="37">
        <f t="shared" si="5"/>
        <v>3.7777777777777777</v>
      </c>
      <c r="AK65" s="79">
        <v>3.2222222222222223</v>
      </c>
      <c r="AL65" s="65">
        <v>7</v>
      </c>
    </row>
    <row r="66" spans="1:38" x14ac:dyDescent="0.3">
      <c r="A66" s="2" t="s">
        <v>178</v>
      </c>
      <c r="B66" s="2">
        <v>8</v>
      </c>
      <c r="C66" s="64">
        <v>39297</v>
      </c>
      <c r="D66" s="71">
        <v>9</v>
      </c>
      <c r="E66" s="71" t="s">
        <v>371</v>
      </c>
      <c r="F66" s="2">
        <v>3</v>
      </c>
      <c r="G66" s="2">
        <v>3</v>
      </c>
      <c r="H66" s="2">
        <v>3</v>
      </c>
      <c r="I66" s="2">
        <v>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">
        <v>4</v>
      </c>
      <c r="Y66" s="2">
        <v>5</v>
      </c>
      <c r="Z66" s="2">
        <v>5</v>
      </c>
      <c r="AA66" s="2">
        <v>5</v>
      </c>
      <c r="AB66" s="2">
        <v>3</v>
      </c>
      <c r="AC66" s="3"/>
      <c r="AD66" s="3"/>
      <c r="AE66" s="3"/>
      <c r="AF66" s="3"/>
      <c r="AG66" s="3"/>
      <c r="AH66" s="3"/>
      <c r="AI66" s="2">
        <f t="shared" si="4"/>
        <v>33</v>
      </c>
      <c r="AJ66" s="37">
        <f t="shared" si="5"/>
        <v>3.6666666666666665</v>
      </c>
      <c r="AK66" s="79"/>
      <c r="AL66" s="65">
        <v>7</v>
      </c>
    </row>
    <row r="67" spans="1:38" x14ac:dyDescent="0.3">
      <c r="A67" s="2" t="s">
        <v>182</v>
      </c>
      <c r="B67" s="2">
        <v>8</v>
      </c>
      <c r="C67" s="64">
        <v>38551</v>
      </c>
      <c r="D67" s="71">
        <v>11</v>
      </c>
      <c r="E67" s="71" t="s">
        <v>371</v>
      </c>
      <c r="F67" s="2">
        <v>4</v>
      </c>
      <c r="G67" s="2">
        <v>4</v>
      </c>
      <c r="H67" s="2">
        <v>4</v>
      </c>
      <c r="I67" s="2">
        <v>4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>
        <v>3</v>
      </c>
      <c r="Y67" s="2">
        <v>5</v>
      </c>
      <c r="Z67" s="2">
        <v>5</v>
      </c>
      <c r="AA67" s="2">
        <v>3</v>
      </c>
      <c r="AB67" s="2">
        <v>5</v>
      </c>
      <c r="AC67" s="3"/>
      <c r="AD67" s="3"/>
      <c r="AE67" s="3"/>
      <c r="AF67" s="3"/>
      <c r="AG67" s="3"/>
      <c r="AH67" s="3"/>
      <c r="AI67" s="2">
        <f t="shared" si="4"/>
        <v>37</v>
      </c>
      <c r="AJ67" s="37">
        <f t="shared" si="5"/>
        <v>4.1111111111111107</v>
      </c>
      <c r="AK67" s="79">
        <v>4.7777777777777777</v>
      </c>
      <c r="AL67" s="65">
        <v>6</v>
      </c>
    </row>
    <row r="68" spans="1:38" x14ac:dyDescent="0.3">
      <c r="A68" s="2" t="s">
        <v>185</v>
      </c>
      <c r="B68" s="2">
        <v>8</v>
      </c>
      <c r="C68" s="64">
        <v>38226</v>
      </c>
      <c r="D68" s="71">
        <v>12</v>
      </c>
      <c r="E68" s="71" t="s">
        <v>371</v>
      </c>
      <c r="F68" s="2">
        <v>3</v>
      </c>
      <c r="G68" s="2">
        <v>3</v>
      </c>
      <c r="H68" s="2">
        <v>2</v>
      </c>
      <c r="I68" s="2">
        <v>3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">
        <v>3</v>
      </c>
      <c r="Y68" s="2">
        <v>5</v>
      </c>
      <c r="Z68" s="2">
        <v>5</v>
      </c>
      <c r="AA68" s="2">
        <v>5</v>
      </c>
      <c r="AB68" s="2">
        <v>3</v>
      </c>
      <c r="AC68" s="3"/>
      <c r="AD68" s="3"/>
      <c r="AE68" s="3"/>
      <c r="AF68" s="3"/>
      <c r="AG68" s="3"/>
      <c r="AH68" s="3"/>
      <c r="AI68" s="2">
        <f t="shared" si="4"/>
        <v>32</v>
      </c>
      <c r="AJ68" s="37">
        <f t="shared" si="5"/>
        <v>3.5555555555555554</v>
      </c>
      <c r="AK68" s="79">
        <v>2.6666666666666665</v>
      </c>
      <c r="AL68" s="65">
        <v>7</v>
      </c>
    </row>
    <row r="69" spans="1:38" x14ac:dyDescent="0.3">
      <c r="A69" s="2" t="s">
        <v>201</v>
      </c>
      <c r="B69" s="2">
        <v>7</v>
      </c>
      <c r="C69" s="64">
        <v>39268</v>
      </c>
      <c r="D69" s="71">
        <v>9</v>
      </c>
      <c r="E69" s="71" t="s">
        <v>371</v>
      </c>
      <c r="F69" s="2">
        <v>3</v>
      </c>
      <c r="G69" s="2">
        <v>3</v>
      </c>
      <c r="H69" s="2">
        <v>3</v>
      </c>
      <c r="I69" s="2">
        <v>2</v>
      </c>
      <c r="J69" s="2">
        <v>3</v>
      </c>
      <c r="K69" s="2">
        <v>3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2">
        <v>4</v>
      </c>
      <c r="Y69" s="2">
        <v>5</v>
      </c>
      <c r="Z69" s="2">
        <v>5</v>
      </c>
      <c r="AA69" s="2">
        <v>3</v>
      </c>
      <c r="AB69" s="2">
        <v>3</v>
      </c>
      <c r="AC69" s="3"/>
      <c r="AD69" s="3"/>
      <c r="AE69" s="3"/>
      <c r="AF69" s="3"/>
      <c r="AG69" s="3"/>
      <c r="AH69" s="3"/>
      <c r="AI69" s="2">
        <f>F69+G69+H69+I69+J69+K69+X69+Y69+Z69+AA69+AB69</f>
        <v>37</v>
      </c>
      <c r="AJ69" s="37">
        <f t="shared" si="5"/>
        <v>4.1111111111111107</v>
      </c>
      <c r="AK69" s="79">
        <v>2.6666666666666665</v>
      </c>
      <c r="AL69" s="65">
        <v>5</v>
      </c>
    </row>
    <row r="70" spans="1:38" x14ac:dyDescent="0.3">
      <c r="A70" s="2" t="s">
        <v>188</v>
      </c>
      <c r="B70" s="2">
        <v>6</v>
      </c>
      <c r="C70" s="63">
        <v>39674</v>
      </c>
      <c r="D70" s="72">
        <v>8</v>
      </c>
      <c r="E70" s="71" t="s">
        <v>371</v>
      </c>
      <c r="F70" s="2">
        <v>3</v>
      </c>
      <c r="G70" s="2">
        <v>3</v>
      </c>
      <c r="H70" s="2">
        <v>4</v>
      </c>
      <c r="I70" s="2">
        <v>4</v>
      </c>
      <c r="J70" s="2">
        <v>3</v>
      </c>
      <c r="K70" s="2">
        <v>3</v>
      </c>
      <c r="L70" s="2">
        <v>3</v>
      </c>
      <c r="M70" s="2">
        <v>3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2">
        <v>3</v>
      </c>
      <c r="Y70" s="2">
        <v>5</v>
      </c>
      <c r="Z70" s="2">
        <v>5</v>
      </c>
      <c r="AA70" s="2">
        <v>5</v>
      </c>
      <c r="AB70" s="2">
        <v>3</v>
      </c>
      <c r="AC70" s="2">
        <v>3</v>
      </c>
      <c r="AD70" s="2">
        <v>4</v>
      </c>
      <c r="AE70" s="2">
        <v>0</v>
      </c>
      <c r="AF70" s="2">
        <v>0</v>
      </c>
      <c r="AG70" s="2">
        <v>0</v>
      </c>
      <c r="AH70" s="2">
        <v>0</v>
      </c>
      <c r="AI70" s="2">
        <f>F70+G70+H70+I70+J70+K70+L70+M70+X70+Y70+Z70+AA70+AB70+AC70+AD70+AE70+AF70+AG70+AH70</f>
        <v>54</v>
      </c>
      <c r="AJ70" s="37">
        <f>AI70/19</f>
        <v>2.8421052631578947</v>
      </c>
      <c r="AK70" s="79">
        <v>3.8</v>
      </c>
      <c r="AL70" s="65">
        <v>6</v>
      </c>
    </row>
    <row r="71" spans="1:38" x14ac:dyDescent="0.3">
      <c r="A71" s="2" t="s">
        <v>373</v>
      </c>
      <c r="B71" s="2">
        <v>6</v>
      </c>
      <c r="C71" s="63">
        <v>39664</v>
      </c>
      <c r="D71" s="72">
        <v>8</v>
      </c>
      <c r="E71" s="71" t="s">
        <v>371</v>
      </c>
      <c r="F71" s="2">
        <v>3</v>
      </c>
      <c r="G71" s="2">
        <v>4</v>
      </c>
      <c r="H71" s="2">
        <v>3</v>
      </c>
      <c r="I71" s="2">
        <v>3</v>
      </c>
      <c r="J71" s="2">
        <v>2</v>
      </c>
      <c r="K71" s="2">
        <v>2</v>
      </c>
      <c r="L71" s="2">
        <v>3</v>
      </c>
      <c r="M71" s="2">
        <v>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2">
        <v>4</v>
      </c>
      <c r="Y71" s="2">
        <v>5</v>
      </c>
      <c r="Z71" s="2">
        <v>5</v>
      </c>
      <c r="AA71" s="2">
        <v>4</v>
      </c>
      <c r="AB71" s="2">
        <v>3</v>
      </c>
      <c r="AC71" s="2">
        <v>3</v>
      </c>
      <c r="AD71" s="2">
        <v>4</v>
      </c>
      <c r="AE71" s="2">
        <v>0</v>
      </c>
      <c r="AF71" s="2">
        <v>0</v>
      </c>
      <c r="AG71" s="2">
        <v>0</v>
      </c>
      <c r="AH71" s="2">
        <v>0</v>
      </c>
      <c r="AI71" s="2">
        <f t="shared" ref="AI71:AI80" si="6">F71+G71+H71+I71+J71+K71+L71+M71+X71+Y71+Z71+AA71+AB71+AC71+AD71+AE71+AF71+AG71+AH71</f>
        <v>51</v>
      </c>
      <c r="AJ71" s="37">
        <f t="shared" ref="AJ71:AJ80" si="7">AI71/19</f>
        <v>2.6842105263157894</v>
      </c>
      <c r="AK71" s="79">
        <v>3.4666666666666668</v>
      </c>
      <c r="AL71" s="65">
        <v>6</v>
      </c>
    </row>
    <row r="72" spans="1:38" x14ac:dyDescent="0.3">
      <c r="A72" s="2" t="s">
        <v>374</v>
      </c>
      <c r="B72" s="2">
        <v>6</v>
      </c>
      <c r="C72" s="63">
        <v>39622</v>
      </c>
      <c r="D72" s="72">
        <v>8</v>
      </c>
      <c r="E72" s="71" t="s">
        <v>371</v>
      </c>
      <c r="F72" s="2">
        <v>5</v>
      </c>
      <c r="G72" s="2">
        <v>5</v>
      </c>
      <c r="H72" s="2">
        <v>5</v>
      </c>
      <c r="I72" s="2">
        <v>5</v>
      </c>
      <c r="J72" s="2">
        <v>5</v>
      </c>
      <c r="K72" s="2">
        <v>5</v>
      </c>
      <c r="L72" s="2">
        <v>4</v>
      </c>
      <c r="M72" s="2">
        <v>4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2">
        <v>4</v>
      </c>
      <c r="Y72" s="2">
        <v>5</v>
      </c>
      <c r="Z72" s="2">
        <v>5</v>
      </c>
      <c r="AA72" s="2">
        <v>5</v>
      </c>
      <c r="AB72" s="2">
        <v>5</v>
      </c>
      <c r="AC72" s="2">
        <v>5</v>
      </c>
      <c r="AD72" s="2">
        <v>5</v>
      </c>
      <c r="AE72" s="2">
        <v>0</v>
      </c>
      <c r="AF72" s="2">
        <v>0</v>
      </c>
      <c r="AG72" s="2">
        <v>5</v>
      </c>
      <c r="AH72" s="2">
        <v>0</v>
      </c>
      <c r="AI72" s="2">
        <f t="shared" si="6"/>
        <v>77</v>
      </c>
      <c r="AJ72" s="37">
        <f t="shared" si="7"/>
        <v>4.0526315789473681</v>
      </c>
      <c r="AK72" s="79">
        <v>4.8421052631578947</v>
      </c>
      <c r="AL72" s="65">
        <v>4</v>
      </c>
    </row>
    <row r="73" spans="1:38" x14ac:dyDescent="0.3">
      <c r="A73" s="2" t="s">
        <v>199</v>
      </c>
      <c r="B73" s="2">
        <v>6</v>
      </c>
      <c r="C73" s="63">
        <v>39613</v>
      </c>
      <c r="D73" s="72">
        <v>8</v>
      </c>
      <c r="E73" s="71" t="s">
        <v>371</v>
      </c>
      <c r="F73" s="2">
        <v>4</v>
      </c>
      <c r="G73" s="2">
        <v>4</v>
      </c>
      <c r="H73" s="2">
        <v>3</v>
      </c>
      <c r="I73" s="2">
        <v>3</v>
      </c>
      <c r="J73" s="2">
        <v>3</v>
      </c>
      <c r="K73" s="2">
        <v>3</v>
      </c>
      <c r="L73" s="2">
        <v>3</v>
      </c>
      <c r="M73" s="2">
        <v>2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2">
        <v>4</v>
      </c>
      <c r="Y73" s="2">
        <v>5</v>
      </c>
      <c r="Z73" s="2">
        <v>5</v>
      </c>
      <c r="AA73" s="2">
        <v>5</v>
      </c>
      <c r="AB73" s="2">
        <v>4</v>
      </c>
      <c r="AC73" s="2">
        <v>2</v>
      </c>
      <c r="AD73" s="2">
        <v>5</v>
      </c>
      <c r="AE73" s="2">
        <v>0</v>
      </c>
      <c r="AF73" s="2">
        <v>0</v>
      </c>
      <c r="AG73" s="2">
        <v>0</v>
      </c>
      <c r="AH73" s="2">
        <v>0</v>
      </c>
      <c r="AI73" s="2">
        <f t="shared" si="6"/>
        <v>55</v>
      </c>
      <c r="AJ73" s="37">
        <f t="shared" si="7"/>
        <v>2.8947368421052633</v>
      </c>
      <c r="AK73" s="79">
        <v>3.4666666666666668</v>
      </c>
      <c r="AL73" s="65">
        <v>6</v>
      </c>
    </row>
    <row r="74" spans="1:38" x14ac:dyDescent="0.3">
      <c r="A74" s="2" t="s">
        <v>173</v>
      </c>
      <c r="B74" s="2">
        <v>6</v>
      </c>
      <c r="C74" s="63">
        <v>39585</v>
      </c>
      <c r="D74" s="72">
        <v>8</v>
      </c>
      <c r="E74" s="71" t="s">
        <v>371</v>
      </c>
      <c r="F74" s="2">
        <v>4</v>
      </c>
      <c r="G74" s="2">
        <v>4</v>
      </c>
      <c r="H74" s="2">
        <v>3</v>
      </c>
      <c r="I74" s="2">
        <v>3</v>
      </c>
      <c r="J74" s="2">
        <v>3</v>
      </c>
      <c r="K74" s="2">
        <v>3</v>
      </c>
      <c r="L74" s="2">
        <v>0</v>
      </c>
      <c r="M74" s="2"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2">
        <v>4</v>
      </c>
      <c r="Y74" s="2">
        <v>5</v>
      </c>
      <c r="Z74" s="2">
        <v>5</v>
      </c>
      <c r="AA74" s="2">
        <v>3</v>
      </c>
      <c r="AB74" s="2">
        <v>3</v>
      </c>
      <c r="AC74" s="2">
        <v>3</v>
      </c>
      <c r="AD74" s="2">
        <v>4</v>
      </c>
      <c r="AE74" s="2">
        <v>0</v>
      </c>
      <c r="AF74" s="2">
        <v>0</v>
      </c>
      <c r="AG74" s="2">
        <v>0</v>
      </c>
      <c r="AH74" s="2">
        <v>0</v>
      </c>
      <c r="AI74" s="2">
        <f t="shared" si="6"/>
        <v>47</v>
      </c>
      <c r="AJ74" s="37">
        <f t="shared" si="7"/>
        <v>2.4736842105263159</v>
      </c>
      <c r="AK74" s="79">
        <v>4.1333333333333337</v>
      </c>
      <c r="AL74" s="65">
        <v>6</v>
      </c>
    </row>
    <row r="75" spans="1:38" x14ac:dyDescent="0.3">
      <c r="A75" s="2" t="s">
        <v>375</v>
      </c>
      <c r="B75" s="2">
        <v>6</v>
      </c>
      <c r="C75" s="63">
        <v>39352</v>
      </c>
      <c r="D75" s="72">
        <v>9</v>
      </c>
      <c r="E75" s="71" t="s">
        <v>371</v>
      </c>
      <c r="F75" s="2">
        <v>4</v>
      </c>
      <c r="G75" s="2">
        <v>4</v>
      </c>
      <c r="H75" s="2">
        <v>4</v>
      </c>
      <c r="I75" s="2">
        <v>4</v>
      </c>
      <c r="J75" s="2">
        <v>3</v>
      </c>
      <c r="K75" s="2">
        <v>3</v>
      </c>
      <c r="L75" s="2">
        <v>3</v>
      </c>
      <c r="M75" s="2">
        <v>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2">
        <v>3</v>
      </c>
      <c r="Y75" s="2">
        <v>5</v>
      </c>
      <c r="Z75" s="2">
        <v>5</v>
      </c>
      <c r="AA75" s="2">
        <v>5</v>
      </c>
      <c r="AB75" s="2">
        <v>3</v>
      </c>
      <c r="AC75" s="2">
        <v>3</v>
      </c>
      <c r="AD75" s="2">
        <v>4</v>
      </c>
      <c r="AE75" s="2">
        <v>0</v>
      </c>
      <c r="AF75" s="2">
        <v>0</v>
      </c>
      <c r="AG75" s="2">
        <v>5</v>
      </c>
      <c r="AH75" s="2">
        <v>0</v>
      </c>
      <c r="AI75" s="2">
        <f t="shared" si="6"/>
        <v>60</v>
      </c>
      <c r="AJ75" s="37">
        <f t="shared" si="7"/>
        <v>3.1578947368421053</v>
      </c>
      <c r="AK75" s="79">
        <v>3.4666666666666668</v>
      </c>
      <c r="AL75" s="65">
        <v>5</v>
      </c>
    </row>
    <row r="76" spans="1:38" x14ac:dyDescent="0.3">
      <c r="A76" s="2" t="s">
        <v>177</v>
      </c>
      <c r="B76" s="2">
        <v>6</v>
      </c>
      <c r="C76" s="63">
        <v>39295</v>
      </c>
      <c r="D76" s="72">
        <v>9</v>
      </c>
      <c r="E76" s="71" t="s">
        <v>371</v>
      </c>
      <c r="F76" s="2">
        <v>5</v>
      </c>
      <c r="G76" s="2">
        <v>5</v>
      </c>
      <c r="H76" s="2">
        <v>5</v>
      </c>
      <c r="I76" s="2">
        <v>5</v>
      </c>
      <c r="J76" s="2">
        <v>4</v>
      </c>
      <c r="K76" s="2">
        <v>3</v>
      </c>
      <c r="L76" s="2">
        <v>4</v>
      </c>
      <c r="M76" s="2">
        <v>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2">
        <v>5</v>
      </c>
      <c r="Y76" s="2">
        <v>5</v>
      </c>
      <c r="Z76" s="2">
        <v>5</v>
      </c>
      <c r="AA76" s="2">
        <v>5</v>
      </c>
      <c r="AB76" s="2">
        <v>5</v>
      </c>
      <c r="AC76" s="2">
        <v>5</v>
      </c>
      <c r="AD76" s="2">
        <v>5</v>
      </c>
      <c r="AE76" s="2">
        <v>0</v>
      </c>
      <c r="AF76" s="2">
        <v>5</v>
      </c>
      <c r="AG76" s="2">
        <v>0</v>
      </c>
      <c r="AH76" s="2">
        <v>0</v>
      </c>
      <c r="AI76" s="2">
        <f t="shared" si="6"/>
        <v>74</v>
      </c>
      <c r="AJ76" s="37">
        <f t="shared" si="7"/>
        <v>3.8947368421052633</v>
      </c>
      <c r="AK76" s="79">
        <v>4.666666666666667</v>
      </c>
      <c r="AL76" s="65">
        <v>5</v>
      </c>
    </row>
    <row r="77" spans="1:38" x14ac:dyDescent="0.3">
      <c r="A77" s="2" t="s">
        <v>376</v>
      </c>
      <c r="B77" s="2">
        <v>6</v>
      </c>
      <c r="C77" s="63">
        <v>38928</v>
      </c>
      <c r="D77" s="72">
        <v>10</v>
      </c>
      <c r="E77" s="71" t="s">
        <v>371</v>
      </c>
      <c r="F77" s="2">
        <v>4</v>
      </c>
      <c r="G77" s="2">
        <v>4</v>
      </c>
      <c r="H77" s="2">
        <v>4</v>
      </c>
      <c r="I77" s="2">
        <v>4</v>
      </c>
      <c r="J77" s="2">
        <v>3</v>
      </c>
      <c r="K77" s="2">
        <v>3</v>
      </c>
      <c r="L77" s="2">
        <v>3</v>
      </c>
      <c r="M77" s="2">
        <v>2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2">
        <v>4</v>
      </c>
      <c r="Y77" s="2">
        <v>5</v>
      </c>
      <c r="Z77" s="2">
        <v>5</v>
      </c>
      <c r="AA77" s="2">
        <v>4</v>
      </c>
      <c r="AB77" s="2">
        <v>5</v>
      </c>
      <c r="AC77" s="2">
        <v>4</v>
      </c>
      <c r="AD77" s="2">
        <v>3</v>
      </c>
      <c r="AE77" s="2">
        <v>0</v>
      </c>
      <c r="AF77" s="2">
        <v>0</v>
      </c>
      <c r="AG77" s="2">
        <v>0</v>
      </c>
      <c r="AH77" s="2">
        <v>0</v>
      </c>
      <c r="AI77" s="2">
        <f t="shared" si="6"/>
        <v>57</v>
      </c>
      <c r="AJ77" s="37">
        <f t="shared" si="7"/>
        <v>3</v>
      </c>
      <c r="AK77" s="79">
        <v>3.4736842105263159</v>
      </c>
      <c r="AL77" s="65">
        <v>5</v>
      </c>
    </row>
    <row r="78" spans="1:38" x14ac:dyDescent="0.3">
      <c r="A78" s="2" t="s">
        <v>377</v>
      </c>
      <c r="B78" s="2">
        <v>6</v>
      </c>
      <c r="C78" s="64">
        <v>38486</v>
      </c>
      <c r="D78" s="71">
        <v>11</v>
      </c>
      <c r="E78" s="71" t="s">
        <v>371</v>
      </c>
      <c r="F78" s="2">
        <v>4</v>
      </c>
      <c r="G78" s="2">
        <v>4</v>
      </c>
      <c r="H78" s="2">
        <v>1</v>
      </c>
      <c r="I78" s="2">
        <v>1</v>
      </c>
      <c r="J78" s="2">
        <v>2</v>
      </c>
      <c r="K78" s="2">
        <v>2</v>
      </c>
      <c r="L78" s="2">
        <v>2</v>
      </c>
      <c r="M78" s="2">
        <v>1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2">
        <v>4</v>
      </c>
      <c r="Y78" s="2">
        <v>5</v>
      </c>
      <c r="Z78" s="2">
        <v>3</v>
      </c>
      <c r="AA78" s="2">
        <v>4</v>
      </c>
      <c r="AB78" s="2">
        <v>4</v>
      </c>
      <c r="AC78" s="2">
        <v>5</v>
      </c>
      <c r="AD78" s="2">
        <v>5</v>
      </c>
      <c r="AE78" s="2">
        <v>5</v>
      </c>
      <c r="AF78" s="2">
        <v>0</v>
      </c>
      <c r="AG78" s="2">
        <v>5</v>
      </c>
      <c r="AH78" s="2">
        <v>0</v>
      </c>
      <c r="AI78" s="2">
        <f>F78+G78+H78+I78+J78+K78+L78+M78+X78+Y78+Z78+AA78+AB78+AC78+AD78+AE78+AF78+AG78+AH78</f>
        <v>57</v>
      </c>
      <c r="AJ78" s="37">
        <f t="shared" si="7"/>
        <v>3</v>
      </c>
      <c r="AK78" s="79">
        <v>3.4666666666666668</v>
      </c>
      <c r="AL78" s="65">
        <v>5</v>
      </c>
    </row>
    <row r="79" spans="1:38" x14ac:dyDescent="0.3">
      <c r="A79" s="2" t="s">
        <v>198</v>
      </c>
      <c r="B79" s="2">
        <v>6</v>
      </c>
      <c r="C79" s="63">
        <v>38535</v>
      </c>
      <c r="D79" s="72">
        <v>11</v>
      </c>
      <c r="E79" s="71" t="s">
        <v>371</v>
      </c>
      <c r="F79" s="2">
        <v>5</v>
      </c>
      <c r="G79" s="2">
        <v>5</v>
      </c>
      <c r="H79" s="2">
        <v>5</v>
      </c>
      <c r="I79" s="2">
        <v>5</v>
      </c>
      <c r="J79" s="2">
        <v>4</v>
      </c>
      <c r="K79" s="2">
        <v>4</v>
      </c>
      <c r="L79" s="2">
        <v>4</v>
      </c>
      <c r="M79" s="2">
        <v>4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2">
        <v>3</v>
      </c>
      <c r="Y79" s="2">
        <v>5</v>
      </c>
      <c r="Z79" s="2">
        <v>5</v>
      </c>
      <c r="AA79" s="2">
        <v>3</v>
      </c>
      <c r="AB79" s="2">
        <v>5</v>
      </c>
      <c r="AC79" s="2">
        <v>5</v>
      </c>
      <c r="AD79" s="2">
        <v>5</v>
      </c>
      <c r="AE79" s="2">
        <v>0</v>
      </c>
      <c r="AF79" s="2">
        <v>0</v>
      </c>
      <c r="AG79" s="2">
        <v>5</v>
      </c>
      <c r="AH79" s="2">
        <v>5</v>
      </c>
      <c r="AI79" s="2">
        <f t="shared" si="6"/>
        <v>77</v>
      </c>
      <c r="AJ79" s="37">
        <f t="shared" si="7"/>
        <v>4.0526315789473681</v>
      </c>
      <c r="AK79" s="79">
        <v>4</v>
      </c>
      <c r="AL79" s="65">
        <v>4</v>
      </c>
    </row>
    <row r="80" spans="1:38" x14ac:dyDescent="0.3">
      <c r="A80" s="2" t="s">
        <v>189</v>
      </c>
      <c r="B80" s="2">
        <v>6</v>
      </c>
      <c r="C80" s="63">
        <v>37993</v>
      </c>
      <c r="D80" s="72">
        <v>13</v>
      </c>
      <c r="E80" s="71" t="s">
        <v>371</v>
      </c>
      <c r="F80" s="2">
        <v>5</v>
      </c>
      <c r="G80" s="2">
        <v>5</v>
      </c>
      <c r="H80" s="2">
        <v>4</v>
      </c>
      <c r="I80" s="2">
        <v>4</v>
      </c>
      <c r="J80" s="2">
        <v>0</v>
      </c>
      <c r="K80" s="2">
        <v>0</v>
      </c>
      <c r="L80" s="2">
        <v>3</v>
      </c>
      <c r="M80" s="2">
        <v>3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2">
        <v>4</v>
      </c>
      <c r="Y80" s="2">
        <v>5</v>
      </c>
      <c r="Z80" s="2">
        <v>3</v>
      </c>
      <c r="AA80" s="2">
        <v>3</v>
      </c>
      <c r="AB80" s="2">
        <v>4</v>
      </c>
      <c r="AC80" s="2">
        <v>4</v>
      </c>
      <c r="AD80" s="2">
        <v>5</v>
      </c>
      <c r="AE80" s="2">
        <v>5</v>
      </c>
      <c r="AF80" s="2">
        <v>5</v>
      </c>
      <c r="AG80" s="2">
        <v>5</v>
      </c>
      <c r="AH80" s="2">
        <v>0</v>
      </c>
      <c r="AI80" s="2">
        <f t="shared" si="6"/>
        <v>67</v>
      </c>
      <c r="AJ80" s="37">
        <f t="shared" si="7"/>
        <v>3.5263157894736841</v>
      </c>
      <c r="AK80" s="79">
        <v>3.4666666666666668</v>
      </c>
      <c r="AL80" s="65">
        <v>5</v>
      </c>
    </row>
    <row r="81" spans="1:38" x14ac:dyDescent="0.3">
      <c r="A81" s="2" t="s">
        <v>4</v>
      </c>
      <c r="B81" s="2">
        <v>4</v>
      </c>
      <c r="C81" s="62"/>
      <c r="D81" s="71">
        <v>10</v>
      </c>
      <c r="E81" s="71" t="s">
        <v>371</v>
      </c>
      <c r="F81" s="2">
        <v>5</v>
      </c>
      <c r="G81" s="2">
        <v>5</v>
      </c>
      <c r="H81" s="2">
        <v>4</v>
      </c>
      <c r="I81" s="2">
        <v>3</v>
      </c>
      <c r="J81" s="2">
        <v>4</v>
      </c>
      <c r="K81" s="2">
        <v>4</v>
      </c>
      <c r="L81" s="2">
        <v>4</v>
      </c>
      <c r="M81" s="2">
        <v>3</v>
      </c>
      <c r="N81" s="2">
        <v>4</v>
      </c>
      <c r="O81" s="2">
        <v>4</v>
      </c>
      <c r="P81" s="2">
        <v>4</v>
      </c>
      <c r="Q81" s="2">
        <v>4</v>
      </c>
      <c r="R81" s="3"/>
      <c r="S81" s="3"/>
      <c r="T81" s="3"/>
      <c r="U81" s="3"/>
      <c r="V81" s="3"/>
      <c r="W81" s="3"/>
      <c r="X81" s="2">
        <v>4</v>
      </c>
      <c r="Y81" s="2">
        <v>5</v>
      </c>
      <c r="Z81" s="2">
        <v>3</v>
      </c>
      <c r="AA81" s="2">
        <v>5</v>
      </c>
      <c r="AB81" s="2">
        <v>3</v>
      </c>
      <c r="AC81" s="2">
        <v>5</v>
      </c>
      <c r="AD81" s="2">
        <v>4</v>
      </c>
      <c r="AE81" s="2">
        <v>0</v>
      </c>
      <c r="AF81" s="2">
        <v>0</v>
      </c>
      <c r="AG81" s="2">
        <v>0</v>
      </c>
      <c r="AH81" s="2">
        <v>5</v>
      </c>
      <c r="AI81" s="2">
        <f>F81+G81+H81+I81+J81+K81+L81+M81+N81+O81+P81+Q81+X81+Y81+Z81+AA81+AB81+AC81+AD81+AE81+AF81+AG81+AH81</f>
        <v>82</v>
      </c>
      <c r="AJ81" s="37">
        <f>AI81/23</f>
        <v>3.5652173913043477</v>
      </c>
      <c r="AK81" s="79">
        <v>4.3043478260869561</v>
      </c>
      <c r="AL81" s="65">
        <v>3</v>
      </c>
    </row>
    <row r="82" spans="1:38" x14ac:dyDescent="0.3">
      <c r="A82" s="2" t="s">
        <v>378</v>
      </c>
      <c r="B82" s="2">
        <v>2</v>
      </c>
      <c r="C82" s="64">
        <v>38429</v>
      </c>
      <c r="D82" s="71">
        <v>11</v>
      </c>
      <c r="E82" s="71" t="s">
        <v>371</v>
      </c>
      <c r="F82" s="2">
        <v>5</v>
      </c>
      <c r="G82" s="2">
        <v>5</v>
      </c>
      <c r="H82" s="2">
        <v>4</v>
      </c>
      <c r="I82" s="2">
        <v>4</v>
      </c>
      <c r="J82" s="2">
        <v>4</v>
      </c>
      <c r="K82" s="2">
        <v>4</v>
      </c>
      <c r="L82" s="2">
        <v>4</v>
      </c>
      <c r="M82" s="2">
        <v>3</v>
      </c>
      <c r="N82" s="2">
        <v>4</v>
      </c>
      <c r="O82" s="2">
        <v>4</v>
      </c>
      <c r="P82" s="2">
        <v>3</v>
      </c>
      <c r="Q82" s="2">
        <v>3</v>
      </c>
      <c r="R82" s="2">
        <v>4</v>
      </c>
      <c r="S82" s="2">
        <v>4</v>
      </c>
      <c r="T82" s="2">
        <v>4</v>
      </c>
      <c r="U82" s="2">
        <v>4</v>
      </c>
      <c r="V82" s="3"/>
      <c r="W82" s="3"/>
      <c r="X82" s="2">
        <v>4</v>
      </c>
      <c r="Y82" s="2">
        <v>5</v>
      </c>
      <c r="Z82" s="2">
        <v>3</v>
      </c>
      <c r="AA82" s="2">
        <v>5</v>
      </c>
      <c r="AB82" s="2">
        <v>4</v>
      </c>
      <c r="AC82" s="2">
        <v>4</v>
      </c>
      <c r="AD82" s="2">
        <v>4</v>
      </c>
      <c r="AE82" s="2">
        <v>5</v>
      </c>
      <c r="AF82" s="2">
        <v>5</v>
      </c>
      <c r="AG82" s="2">
        <v>5</v>
      </c>
      <c r="AH82" s="2">
        <v>0</v>
      </c>
      <c r="AI82" s="2">
        <f>F82+G82+H82+I82+J82+K82+L82+M82+N82+O82+P82+Q82+R82+S82+T82+U82+X82+Y82+Z82+AA82+AB82+AC82+AD82+AE82+AF82+AG82+AH82</f>
        <v>107</v>
      </c>
      <c r="AJ82" s="37">
        <f>AI82/27</f>
        <v>3.9629629629629628</v>
      </c>
      <c r="AK82" s="79">
        <v>4.387096774193548</v>
      </c>
      <c r="AL82" s="65">
        <v>1</v>
      </c>
    </row>
    <row r="83" spans="1:38" x14ac:dyDescent="0.3">
      <c r="A83" s="81" t="s">
        <v>205</v>
      </c>
      <c r="B83" s="2">
        <v>2</v>
      </c>
      <c r="C83" s="64">
        <v>38245</v>
      </c>
      <c r="D83" s="71">
        <v>12</v>
      </c>
      <c r="E83" s="71" t="s">
        <v>371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>
        <f t="shared" ref="AI83:AI85" si="8">F83+G83+H83+I83+J83+K83+L83+M83+N83+O83+P83+Q83+R83+S83+T83+U83+X83+Y83+Z83+AA83+AB83+AC83+AD83+AE83+AF83+AG83+AH83</f>
        <v>0</v>
      </c>
      <c r="AJ83" s="37">
        <f t="shared" ref="AJ83:AJ85" si="9">AI83/27</f>
        <v>0</v>
      </c>
      <c r="AK83" s="79">
        <v>3.9714285714285715</v>
      </c>
      <c r="AL83" s="82" t="s">
        <v>370</v>
      </c>
    </row>
    <row r="84" spans="1:38" x14ac:dyDescent="0.3">
      <c r="A84" s="2" t="s">
        <v>197</v>
      </c>
      <c r="B84" s="2">
        <v>2</v>
      </c>
      <c r="C84" s="64">
        <v>38195</v>
      </c>
      <c r="D84" s="71">
        <v>13</v>
      </c>
      <c r="E84" s="71" t="s">
        <v>371</v>
      </c>
      <c r="F84" s="2">
        <v>5</v>
      </c>
      <c r="G84" s="2">
        <v>5</v>
      </c>
      <c r="H84" s="2">
        <v>5</v>
      </c>
      <c r="I84" s="2">
        <v>3</v>
      </c>
      <c r="J84" s="2">
        <v>4</v>
      </c>
      <c r="K84" s="2">
        <v>4</v>
      </c>
      <c r="L84" s="2">
        <v>3</v>
      </c>
      <c r="M84" s="2">
        <v>3</v>
      </c>
      <c r="N84" s="2">
        <v>3</v>
      </c>
      <c r="O84" s="2">
        <v>3</v>
      </c>
      <c r="P84" s="2">
        <v>2</v>
      </c>
      <c r="Q84" s="2">
        <v>2</v>
      </c>
      <c r="R84" s="2">
        <v>2</v>
      </c>
      <c r="S84" s="2">
        <v>3</v>
      </c>
      <c r="T84" s="2">
        <v>0</v>
      </c>
      <c r="U84" s="2">
        <v>0</v>
      </c>
      <c r="V84" s="3"/>
      <c r="W84" s="3"/>
      <c r="X84" s="2">
        <v>4</v>
      </c>
      <c r="Y84" s="2">
        <v>5</v>
      </c>
      <c r="Z84" s="2">
        <v>3</v>
      </c>
      <c r="AA84" s="2">
        <v>3</v>
      </c>
      <c r="AB84" s="2">
        <v>4</v>
      </c>
      <c r="AC84" s="2">
        <v>5</v>
      </c>
      <c r="AD84" s="2">
        <v>4</v>
      </c>
      <c r="AE84" s="2">
        <v>5</v>
      </c>
      <c r="AF84" s="2">
        <v>5</v>
      </c>
      <c r="AG84" s="2">
        <v>5</v>
      </c>
      <c r="AH84" s="2">
        <v>0</v>
      </c>
      <c r="AI84" s="2">
        <f t="shared" si="8"/>
        <v>90</v>
      </c>
      <c r="AJ84" s="37">
        <f t="shared" si="9"/>
        <v>3.3333333333333335</v>
      </c>
      <c r="AK84" s="79">
        <v>3.8</v>
      </c>
      <c r="AL84" s="65">
        <v>1</v>
      </c>
    </row>
    <row r="85" spans="1:38" x14ac:dyDescent="0.3">
      <c r="A85" s="2" t="s">
        <v>202</v>
      </c>
      <c r="B85" s="2">
        <v>2</v>
      </c>
      <c r="C85" s="64">
        <v>37678</v>
      </c>
      <c r="D85" s="71">
        <v>13</v>
      </c>
      <c r="E85" s="71" t="s">
        <v>371</v>
      </c>
      <c r="F85" s="2">
        <v>5</v>
      </c>
      <c r="G85" s="2">
        <v>5</v>
      </c>
      <c r="H85" s="2">
        <v>5</v>
      </c>
      <c r="I85" s="2">
        <v>3</v>
      </c>
      <c r="J85" s="2">
        <v>4</v>
      </c>
      <c r="K85" s="2">
        <v>4</v>
      </c>
      <c r="L85" s="2">
        <v>3</v>
      </c>
      <c r="M85" s="2">
        <v>3</v>
      </c>
      <c r="N85" s="2">
        <v>3</v>
      </c>
      <c r="O85" s="2">
        <v>3</v>
      </c>
      <c r="P85" s="2">
        <v>3</v>
      </c>
      <c r="Q85" s="2">
        <v>3</v>
      </c>
      <c r="R85" s="2">
        <v>3</v>
      </c>
      <c r="S85" s="2">
        <v>2</v>
      </c>
      <c r="T85" s="2">
        <v>3</v>
      </c>
      <c r="U85" s="2">
        <v>3</v>
      </c>
      <c r="V85" s="3"/>
      <c r="W85" s="3"/>
      <c r="X85" s="2">
        <v>4</v>
      </c>
      <c r="Y85" s="2">
        <v>5</v>
      </c>
      <c r="Z85" s="2">
        <v>3</v>
      </c>
      <c r="AA85" s="2">
        <v>5</v>
      </c>
      <c r="AB85" s="2">
        <v>3</v>
      </c>
      <c r="AC85" s="2">
        <v>5</v>
      </c>
      <c r="AD85" s="2">
        <v>4</v>
      </c>
      <c r="AE85" s="2">
        <v>5</v>
      </c>
      <c r="AF85" s="2">
        <v>5</v>
      </c>
      <c r="AG85" s="2">
        <v>5</v>
      </c>
      <c r="AH85" s="2">
        <v>0</v>
      </c>
      <c r="AI85" s="2">
        <f t="shared" si="8"/>
        <v>99</v>
      </c>
      <c r="AJ85" s="37">
        <f t="shared" si="9"/>
        <v>3.6666666666666665</v>
      </c>
      <c r="AK85" s="79">
        <v>3.6129032258064515</v>
      </c>
      <c r="AL85" s="65">
        <v>1</v>
      </c>
    </row>
    <row r="86" spans="1:38" x14ac:dyDescent="0.3">
      <c r="A86" s="2" t="s">
        <v>6</v>
      </c>
      <c r="B86" s="2">
        <v>1</v>
      </c>
      <c r="C86" s="64">
        <v>37771</v>
      </c>
      <c r="D86" s="71">
        <v>13</v>
      </c>
      <c r="E86" s="71" t="s">
        <v>371</v>
      </c>
      <c r="F86" s="2">
        <v>5</v>
      </c>
      <c r="G86" s="2">
        <v>5</v>
      </c>
      <c r="H86" s="2">
        <v>5</v>
      </c>
      <c r="I86" s="2">
        <v>5</v>
      </c>
      <c r="J86" s="2">
        <v>5</v>
      </c>
      <c r="K86" s="2">
        <v>5</v>
      </c>
      <c r="L86" s="2">
        <v>5</v>
      </c>
      <c r="M86" s="2">
        <v>4</v>
      </c>
      <c r="N86" s="2">
        <v>4</v>
      </c>
      <c r="O86" s="2">
        <v>4</v>
      </c>
      <c r="P86" s="2">
        <v>4</v>
      </c>
      <c r="Q86" s="2">
        <v>4</v>
      </c>
      <c r="R86" s="2">
        <v>4</v>
      </c>
      <c r="S86" s="2">
        <v>4</v>
      </c>
      <c r="T86" s="2">
        <v>4</v>
      </c>
      <c r="U86" s="2">
        <v>4</v>
      </c>
      <c r="V86" s="2">
        <v>4</v>
      </c>
      <c r="W86" s="2">
        <v>3</v>
      </c>
      <c r="X86" s="2">
        <v>4</v>
      </c>
      <c r="Y86" s="2">
        <v>5</v>
      </c>
      <c r="Z86" s="2">
        <v>2</v>
      </c>
      <c r="AA86" s="2">
        <v>3</v>
      </c>
      <c r="AB86" s="2">
        <v>4</v>
      </c>
      <c r="AC86" s="2">
        <v>5</v>
      </c>
      <c r="AD86" s="2">
        <v>5</v>
      </c>
      <c r="AE86" s="2">
        <v>5</v>
      </c>
      <c r="AF86" s="2">
        <v>5</v>
      </c>
      <c r="AG86" s="2">
        <v>0</v>
      </c>
      <c r="AH86" s="2">
        <v>0</v>
      </c>
      <c r="AI86" s="2">
        <f>F86+G86+H86+I86+J86+K86+L86+M86+N86+O86+P86+Q86+R86+S86+T86+U86+V86+W86+X86+Y86+Z86+AA86+AB86+AC86+AD86+AE86+AF86+AG86+AH86</f>
        <v>116</v>
      </c>
      <c r="AJ86" s="37">
        <f>AI86/29</f>
        <v>4</v>
      </c>
      <c r="AK86" s="79">
        <v>4.1538461538461542</v>
      </c>
      <c r="AL86" s="65" t="s">
        <v>50</v>
      </c>
    </row>
  </sheetData>
  <autoFilter ref="A3:AR86">
    <sortState ref="A6:AR65">
      <sortCondition ref="D3:D59"/>
    </sortState>
  </autoFilter>
  <mergeCells count="37">
    <mergeCell ref="AK2:AK3"/>
    <mergeCell ref="AL2:AL3"/>
    <mergeCell ref="AE2:AG2"/>
    <mergeCell ref="Y2:Y3"/>
    <mergeCell ref="AC2:AC3"/>
    <mergeCell ref="AD2:AD3"/>
    <mergeCell ref="AH2:AH3"/>
    <mergeCell ref="AI2:AI3"/>
    <mergeCell ref="AJ2:AJ3"/>
    <mergeCell ref="Q1:Q3"/>
    <mergeCell ref="AE1:AG1"/>
    <mergeCell ref="A1:A3"/>
    <mergeCell ref="B1:B3"/>
    <mergeCell ref="F1:F3"/>
    <mergeCell ref="G1:G3"/>
    <mergeCell ref="H1:H3"/>
    <mergeCell ref="I1:I3"/>
    <mergeCell ref="J1:J3"/>
    <mergeCell ref="K1:K3"/>
    <mergeCell ref="C2:C3"/>
    <mergeCell ref="D2:D3"/>
    <mergeCell ref="Z2:Z3"/>
    <mergeCell ref="AA2:AA3"/>
    <mergeCell ref="AB2:AB3"/>
    <mergeCell ref="L1:L3"/>
    <mergeCell ref="X1:X3"/>
    <mergeCell ref="R1:R3"/>
    <mergeCell ref="S1:S3"/>
    <mergeCell ref="T1:T3"/>
    <mergeCell ref="U1:U3"/>
    <mergeCell ref="V1:V3"/>
    <mergeCell ref="W1:W3"/>
    <mergeCell ref="E2:E3"/>
    <mergeCell ref="M1:M3"/>
    <mergeCell ref="N1:N3"/>
    <mergeCell ref="O1:O3"/>
    <mergeCell ref="P1:P3"/>
  </mergeCells>
  <dataValidations count="1">
    <dataValidation type="textLength" showInputMessage="1" showErrorMessage="1" errorTitle="ошибка!!!" error="пожалуйста, заполните ячейку" prompt="введите фамилию и имя спортсмена" sqref="A23 A35">
      <formula1>1</formula1>
      <formula2>25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4" sqref="A84:C84"/>
    </sheetView>
  </sheetViews>
  <sheetFormatPr defaultColWidth="8.88671875" defaultRowHeight="14.4" x14ac:dyDescent="0.3"/>
  <cols>
    <col min="1" max="1" width="35.44140625" bestFit="1" customWidth="1"/>
    <col min="3" max="3" width="12.6640625" bestFit="1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C5"/>
    </sheetView>
  </sheetViews>
  <sheetFormatPr defaultColWidth="8.88671875" defaultRowHeight="14.4" x14ac:dyDescent="0.3"/>
  <cols>
    <col min="1" max="1" width="34.6640625" bestFit="1" customWidth="1"/>
    <col min="3" max="3" width="10.109375" bestFit="1" customWidth="1"/>
  </cols>
  <sheetData>
    <row r="1" ht="31.5" customHeight="1" x14ac:dyDescent="0.3"/>
  </sheetData>
  <autoFilter ref="A1:C1">
    <sortState ref="A2:C5">
      <sortCondition descending="1"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Требования</vt:lpstr>
      <vt:lpstr>17 фев 2015</vt:lpstr>
      <vt:lpstr>Подготовка 2015</vt:lpstr>
      <vt:lpstr>16 фев 2016</vt:lpstr>
      <vt:lpstr>20.10-15.12.16</vt:lpstr>
      <vt:lpstr>14 января 2017</vt:lpstr>
      <vt:lpstr>Лист2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cp:lastPrinted>2016-11-03T09:46:51Z</cp:lastPrinted>
  <dcterms:created xsi:type="dcterms:W3CDTF">2015-01-17T07:20:24Z</dcterms:created>
  <dcterms:modified xsi:type="dcterms:W3CDTF">2017-01-15T10:05:28Z</dcterms:modified>
</cp:coreProperties>
</file>